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1640" activeTab="2"/>
  </bookViews>
  <sheets>
    <sheet name="Cover" sheetId="1" r:id="rId1"/>
    <sheet name="User Guidance" sheetId="2" r:id="rId2"/>
    <sheet name="Single Year" sheetId="3" r:id="rId3"/>
    <sheet name="Forecast" sheetId="4" r:id="rId4"/>
    <sheet name="Blank Sheet 1" sheetId="5" r:id="rId5"/>
    <sheet name="Blank Sheet 2" sheetId="6" r:id="rId6"/>
    <sheet name="Legend" sheetId="7" state="hidden" r:id="rId7"/>
    <sheet name="Name" sheetId="8"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Yr">'Name'!$E$13</definedName>
    <definedName name="FHIRatioNames">'Name'!$E$24:$E$30</definedName>
    <definedName name="Million">'Name'!$E$19</definedName>
    <definedName name="Months_Qtr">'Name'!$E$16</definedName>
    <definedName name="Months_Yr">'Name'!$E$14</definedName>
    <definedName name="Name_Model">'Name'!$E$9</definedName>
    <definedName name="_xlnm.Print_Area" localSheetId="0">'Cover'!$A$1:$H$26</definedName>
    <definedName name="Quarter_Yr">'Name'!$E$15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housand">'Name'!$E$18</definedName>
    <definedName name="Verysmallnumber">'Name'!$E$20</definedName>
  </definedNames>
  <calcPr fullCalcOnLoad="1"/>
</workbook>
</file>

<file path=xl/sharedStrings.xml><?xml version="1.0" encoding="utf-8"?>
<sst xmlns="http://schemas.openxmlformats.org/spreadsheetml/2006/main" count="201" uniqueCount="119">
  <si>
    <t>Warning</t>
  </si>
  <si>
    <t>Commercial in Confidence</t>
  </si>
  <si>
    <t>Assumptions</t>
  </si>
  <si>
    <t>Construction</t>
  </si>
  <si>
    <t>v1.0</t>
  </si>
  <si>
    <t>Style Legend</t>
  </si>
  <si>
    <t>Sheet Header 1</t>
  </si>
  <si>
    <t>Sheet Header 3</t>
  </si>
  <si>
    <t>Sheet Header 2</t>
  </si>
  <si>
    <t>Header 1</t>
  </si>
  <si>
    <t>Header 2</t>
  </si>
  <si>
    <t>Header 3</t>
  </si>
  <si>
    <t>SheetHeader1</t>
  </si>
  <si>
    <t>SheetHeader2</t>
  </si>
  <si>
    <t>SheetHeader3</t>
  </si>
  <si>
    <t>Level 1</t>
  </si>
  <si>
    <t>Level 2</t>
  </si>
  <si>
    <t>Level 3</t>
  </si>
  <si>
    <t>Header1</t>
  </si>
  <si>
    <t>Inputs Divider</t>
  </si>
  <si>
    <t>Table Heading</t>
  </si>
  <si>
    <t>Header2</t>
  </si>
  <si>
    <t>Header3</t>
  </si>
  <si>
    <t>Individual Cell Formatting</t>
  </si>
  <si>
    <t>Offsheet Reference</t>
  </si>
  <si>
    <t>Insheet Reference</t>
  </si>
  <si>
    <t>Empty Cell</t>
  </si>
  <si>
    <t>Check</t>
  </si>
  <si>
    <t>Name Input</t>
  </si>
  <si>
    <t>Table_Heading</t>
  </si>
  <si>
    <t>Inputs_Divider</t>
  </si>
  <si>
    <t>Offsheet</t>
  </si>
  <si>
    <t>Insheet</t>
  </si>
  <si>
    <t>Empty_Cell</t>
  </si>
  <si>
    <t>Name_Input</t>
  </si>
  <si>
    <t>Case Selector</t>
  </si>
  <si>
    <t>Technical Input</t>
  </si>
  <si>
    <t>Base Case</t>
  </si>
  <si>
    <t>Case_Selector</t>
  </si>
  <si>
    <t>Technical_Input</t>
  </si>
  <si>
    <t>Infrastructure</t>
  </si>
  <si>
    <t>OK</t>
  </si>
  <si>
    <t>Line Total</t>
  </si>
  <si>
    <t>Line_Summary</t>
  </si>
  <si>
    <t>Units</t>
  </si>
  <si>
    <t>USD</t>
  </si>
  <si>
    <t>Operation (Addition / Total)</t>
  </si>
  <si>
    <t>Line_ClosingBal</t>
  </si>
  <si>
    <t>Key Line</t>
  </si>
  <si>
    <t>Line_Key</t>
  </si>
  <si>
    <t>Formatting of Headers and Dividers</t>
  </si>
  <si>
    <t>Work in Progress or to be checked</t>
  </si>
  <si>
    <t>Work_In_Progress</t>
  </si>
  <si>
    <t>Different_Cell</t>
  </si>
  <si>
    <t>Different Formula Cell</t>
  </si>
  <si>
    <t>Line_Total</t>
  </si>
  <si>
    <t>Summary</t>
  </si>
  <si>
    <t>Flag</t>
  </si>
  <si>
    <t>Very Small Number</t>
  </si>
  <si>
    <t>Million</t>
  </si>
  <si>
    <t>Thousand</t>
  </si>
  <si>
    <t>Any opinions, judgements, conclusions, forecasts, predictions or estimations contained in this financial model are made in reliance on information provided to the Western Australian Treasury Corporation which the Western Australian Treasury Corporation believes to be reliable. The Western Australian Treasury Corporation, however, cannot guarantee the accuracy of that information. Thus, any recommendations are made in good faith but they must be carefully considered because they are provided only to assist you with any decisions which you make.</t>
  </si>
  <si>
    <t>Closing Balance</t>
  </si>
  <si>
    <t xml:space="preserve">The financial model and the information contained within this document is and shall remain the property of  the Western Australian Treasury Corporation.  No part of the contents of this document may be made available, reproduced, modified, published, reused or distributed without the prior written permission from the Western Australian Treasury Corporation. The financial model and the information contained within this document shall be used in accordance with the terms of engagement for the commission and for that purpose only. </t>
  </si>
  <si>
    <t>Model Name</t>
  </si>
  <si>
    <t xml:space="preserve">Item </t>
  </si>
  <si>
    <t>Unit</t>
  </si>
  <si>
    <t>Value</t>
  </si>
  <si>
    <t>Entity Names</t>
  </si>
  <si>
    <t>Name</t>
  </si>
  <si>
    <t>Num#</t>
  </si>
  <si>
    <t>Days in Year</t>
  </si>
  <si>
    <t>Months per quarter</t>
  </si>
  <si>
    <t>Quarters per year</t>
  </si>
  <si>
    <t>Months per year</t>
  </si>
  <si>
    <t>Names and Constants</t>
  </si>
  <si>
    <t>General Constants</t>
  </si>
  <si>
    <t>Department of Local Government and Communities</t>
  </si>
  <si>
    <t>Financial Health Indicator Calculator</t>
  </si>
  <si>
    <t>Current</t>
  </si>
  <si>
    <t>Asset Consumption</t>
  </si>
  <si>
    <t>Asset Renewal</t>
  </si>
  <si>
    <t>Asset Sustainability</t>
  </si>
  <si>
    <t>Debt Service Coverage</t>
  </si>
  <si>
    <t>Operating Surplus</t>
  </si>
  <si>
    <t>Own Source Revenue</t>
  </si>
  <si>
    <t>Financial Health Indicator</t>
  </si>
  <si>
    <t>Input Raw Ratios</t>
  </si>
  <si>
    <t>Standardised Scores (0 to 10)</t>
  </si>
  <si>
    <t>Ratio Names</t>
  </si>
  <si>
    <t>Benchmark Scores</t>
  </si>
  <si>
    <t>Standardised Ratios</t>
  </si>
  <si>
    <t>Raw Ratios</t>
  </si>
  <si>
    <t>June 2016</t>
  </si>
  <si>
    <t>Chart Names</t>
  </si>
  <si>
    <t>FHI Radar Chart</t>
  </si>
  <si>
    <t>Starting Year of Analysis</t>
  </si>
  <si>
    <t>Maximum Scores - Forecast Chart</t>
  </si>
  <si>
    <t>User Guidance</t>
  </si>
  <si>
    <t>Single Year Analysis</t>
  </si>
  <si>
    <t>Input Data</t>
  </si>
  <si>
    <t>Spare Data</t>
  </si>
  <si>
    <t>FHI Functions</t>
  </si>
  <si>
    <t>Function</t>
  </si>
  <si>
    <t>Syntax</t>
  </si>
  <si>
    <r>
      <t xml:space="preserve"> - </t>
    </r>
    <r>
      <rPr>
        <b/>
        <sz val="10"/>
        <color indexed="8"/>
        <rFont val="Arial"/>
        <family val="2"/>
      </rPr>
      <t xml:space="preserve">ratio_reference </t>
    </r>
    <r>
      <rPr>
        <sz val="10"/>
        <color theme="1"/>
        <rFont val="Arial"/>
        <family val="2"/>
      </rPr>
      <t xml:space="preserve">: This argument specifies the ratio type and takes on the integer values {1,2,3,4,5,6,7}.  </t>
    </r>
  </si>
  <si>
    <t>The following table specifies the ratio reference numbers.</t>
  </si>
  <si>
    <t>=FHIStandardisedRatio2016(ratio_reference, ratio_value)</t>
  </si>
  <si>
    <t>=FHIScore2016(current, asset_consumption, asset_renewal, asset_sustainability, debt_service_coverage, operating_surplus, own_source_revenue)</t>
  </si>
  <si>
    <r>
      <t xml:space="preserve">- </t>
    </r>
    <r>
      <rPr>
        <b/>
        <sz val="10"/>
        <color indexed="8"/>
        <rFont val="Arial"/>
        <family val="2"/>
      </rPr>
      <t>ratio_value</t>
    </r>
    <r>
      <rPr>
        <sz val="10"/>
        <color theme="1"/>
        <rFont val="Arial"/>
        <family val="2"/>
      </rPr>
      <t xml:space="preserve"> : This is the raw financial ratio. If the argument links to an empty cell, an #NA will be returned. If a DSCR less than or equal to zero is entered, an #NA will be returned.  </t>
    </r>
  </si>
  <si>
    <t>Description</t>
  </si>
  <si>
    <t>Transforms a raw financial ratio into a standardised score between 0 and 10.</t>
  </si>
  <si>
    <t xml:space="preserve">Returns an FHI score between 0 and 100 based on the seven raw financial ratios. </t>
  </si>
  <si>
    <t>Standardised financial ratios and FHI Scores will be returned along with graphical analysis.</t>
  </si>
  <si>
    <t xml:space="preserve">Each argument of this function refers to the entry of, or reference to, a raw financial ratio. The correct order is required as detailed above. </t>
  </si>
  <si>
    <t>If using an external excel worksheet, running the accompanying excel add in (file extension .xla or .xlam), will enable use of the FHI functions detailed below.</t>
  </si>
  <si>
    <t xml:space="preserve">Enable macros and input the seven raw financial ratios in the yellow cells on the Single Year tab, or the Forecast tab if analysing more than one year. </t>
  </si>
  <si>
    <t>A minimum of four (4) ratios are required to calculate a FHI Score.</t>
  </si>
  <si>
    <t>This page has been left intentionally blank and unlocked for your workings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</si>
</sst>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FY&quot;\ General"/>
    <numFmt numFmtId="173" formatCode="_(* #,##0_);_(* \(#,##0\);_(* &quot;-&quot;??_);_(@_)"/>
    <numFmt numFmtId="174" formatCode="_(* #,##0.00%_);_(* \(#,##0.00%\);_(* &quot;-&quot;??_);_(@_)"/>
    <numFmt numFmtId="175" formatCode="&quot;Warning&quot;;\ &quot;Warning&quot;;\ &quot;Ok&quot;"/>
    <numFmt numFmtId="176" formatCode="#,##0_-;\ \(#,##0\);_-* &quot;-&quot;??;_-@_-"/>
  </numFmts>
  <fonts count="89">
    <font>
      <sz val="10"/>
      <color theme="1"/>
      <name val="Arial"/>
      <family val="2"/>
    </font>
    <font>
      <sz val="11"/>
      <color indexed="8"/>
      <name val="Calibri"/>
      <family val="2"/>
    </font>
    <font>
      <b/>
      <sz val="10"/>
      <color indexed="8"/>
      <name val="Arial"/>
      <family val="2"/>
    </font>
    <font>
      <sz val="10"/>
      <name val="Arial"/>
      <family val="2"/>
    </font>
    <font>
      <sz val="10"/>
      <color indexed="8"/>
      <name val="Calibri"/>
      <family val="0"/>
    </font>
    <font>
      <b/>
      <sz val="10"/>
      <color indexed="8"/>
      <name val="Calibri"/>
      <family val="0"/>
    </font>
    <font>
      <sz val="9"/>
      <color indexed="8"/>
      <name val="Calibri"/>
      <family val="0"/>
    </font>
    <font>
      <b/>
      <sz val="16"/>
      <color indexed="8"/>
      <name val="Calibri"/>
      <family val="0"/>
    </font>
    <font>
      <b/>
      <sz val="9"/>
      <color indexed="8"/>
      <name val="Calibri"/>
      <family val="0"/>
    </font>
    <font>
      <sz val="12"/>
      <color indexed="63"/>
      <name val="Calibri"/>
      <family val="0"/>
    </font>
    <font>
      <b/>
      <sz val="20"/>
      <color indexed="63"/>
      <name val="Calibri"/>
      <family val="0"/>
    </font>
    <font>
      <sz val="11"/>
      <color indexed="63"/>
      <name val="Calibri"/>
      <family val="0"/>
    </font>
    <font>
      <sz val="10"/>
      <color indexed="8"/>
      <name val="Arial"/>
      <family val="2"/>
    </font>
    <font>
      <sz val="10"/>
      <color indexed="56"/>
      <name val="Arial"/>
      <family val="2"/>
    </font>
    <font>
      <sz val="11"/>
      <color indexed="9"/>
      <name val="Calibri"/>
      <family val="2"/>
    </font>
    <font>
      <sz val="11"/>
      <color indexed="20"/>
      <name val="Calibri"/>
      <family val="2"/>
    </font>
    <font>
      <sz val="10"/>
      <color indexed="23"/>
      <name val="Arial"/>
      <family val="2"/>
    </font>
    <font>
      <sz val="10"/>
      <name val="Calibri"/>
      <family val="2"/>
    </font>
    <font>
      <sz val="10"/>
      <color indexed="62"/>
      <name val="Arial"/>
      <family val="2"/>
    </font>
    <font>
      <sz val="11"/>
      <color indexed="17"/>
      <name val="Calibri"/>
      <family val="2"/>
    </font>
    <font>
      <b/>
      <sz val="13"/>
      <color indexed="56"/>
      <name val="Arial"/>
      <family val="2"/>
    </font>
    <font>
      <b/>
      <sz val="11"/>
      <color indexed="8"/>
      <name val="Arial"/>
      <family val="2"/>
    </font>
    <font>
      <u val="single"/>
      <sz val="11"/>
      <color indexed="8"/>
      <name val="Arial"/>
      <family val="2"/>
    </font>
    <font>
      <b/>
      <sz val="15"/>
      <color indexed="56"/>
      <name val="Calibri"/>
      <family val="2"/>
    </font>
    <font>
      <b/>
      <sz val="13"/>
      <color indexed="56"/>
      <name val="Calibri"/>
      <family val="2"/>
    </font>
    <font>
      <b/>
      <sz val="11"/>
      <color indexed="56"/>
      <name val="Calibri"/>
      <family val="2"/>
    </font>
    <font>
      <b/>
      <sz val="14"/>
      <color indexed="9"/>
      <name val="Arial"/>
      <family val="2"/>
    </font>
    <font>
      <sz val="11"/>
      <color indexed="60"/>
      <name val="Calibri"/>
      <family val="2"/>
    </font>
    <font>
      <sz val="10"/>
      <color indexed="60"/>
      <name val="Arial"/>
      <family val="2"/>
    </font>
    <font>
      <b/>
      <sz val="16"/>
      <color indexed="9"/>
      <name val="Arial"/>
      <family val="2"/>
    </font>
    <font>
      <b/>
      <sz val="12"/>
      <color indexed="9"/>
      <name val="Arial"/>
      <family val="2"/>
    </font>
    <font>
      <sz val="11"/>
      <color indexed="9"/>
      <name val="Arial"/>
      <family val="2"/>
    </font>
    <font>
      <sz val="10"/>
      <color indexed="9"/>
      <name val="Arial"/>
      <family val="2"/>
    </font>
    <font>
      <sz val="10"/>
      <color indexed="10"/>
      <name val="Arial"/>
      <family val="2"/>
    </font>
    <font>
      <sz val="11"/>
      <color indexed="8"/>
      <name val="Arial"/>
      <family val="2"/>
    </font>
    <font>
      <sz val="20"/>
      <color indexed="8"/>
      <name val="Arial"/>
      <family val="2"/>
    </font>
    <font>
      <b/>
      <sz val="10"/>
      <color indexed="9"/>
      <name val="Arial"/>
      <family val="2"/>
    </font>
    <font>
      <i/>
      <sz val="10"/>
      <color indexed="8"/>
      <name val="Arial"/>
      <family val="2"/>
    </font>
    <font>
      <b/>
      <sz val="12"/>
      <color indexed="56"/>
      <name val="Arial"/>
      <family val="2"/>
    </font>
    <font>
      <sz val="16"/>
      <color indexed="8"/>
      <name val="Arial"/>
      <family val="2"/>
    </font>
    <font>
      <i/>
      <sz val="10"/>
      <color indexed="23"/>
      <name val="Arial"/>
      <family val="2"/>
    </font>
    <font>
      <b/>
      <sz val="14"/>
      <color indexed="56"/>
      <name val="Arial"/>
      <family val="2"/>
    </font>
    <font>
      <b/>
      <sz val="18"/>
      <color indexed="56"/>
      <name val="Arial"/>
      <family val="2"/>
    </font>
    <font>
      <sz val="9"/>
      <color indexed="23"/>
      <name val="Arial"/>
      <family val="2"/>
    </font>
    <font>
      <b/>
      <sz val="18"/>
      <color indexed="56"/>
      <name val="Cambria"/>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color rgb="FF003767"/>
      <name val="Arial"/>
      <family val="2"/>
    </font>
    <font>
      <sz val="11"/>
      <color theme="1"/>
      <name val="Calibri"/>
      <family val="2"/>
    </font>
    <font>
      <sz val="11"/>
      <color theme="0"/>
      <name val="Calibri"/>
      <family val="2"/>
    </font>
    <font>
      <sz val="11"/>
      <color rgb="FF9C0006"/>
      <name val="Calibri"/>
      <family val="2"/>
    </font>
    <font>
      <b/>
      <sz val="10"/>
      <color theme="1"/>
      <name val="Arial"/>
      <family val="2"/>
    </font>
    <font>
      <sz val="10"/>
      <color theme="0" tint="-0.4999699890613556"/>
      <name val="Arial"/>
      <family val="2"/>
    </font>
    <font>
      <sz val="10"/>
      <color theme="4"/>
      <name val="Arial"/>
      <family val="2"/>
    </font>
    <font>
      <sz val="10"/>
      <color theme="1" tint="0.49998000264167786"/>
      <name val="Arial"/>
      <family val="2"/>
    </font>
    <font>
      <sz val="11"/>
      <color rgb="FF006100"/>
      <name val="Calibri"/>
      <family val="2"/>
    </font>
    <font>
      <b/>
      <sz val="13"/>
      <color rgb="FF003767"/>
      <name val="Arial"/>
      <family val="2"/>
    </font>
    <font>
      <b/>
      <sz val="11"/>
      <color rgb="FF000000"/>
      <name val="Arial"/>
      <family val="2"/>
    </font>
    <font>
      <u val="single"/>
      <sz val="11"/>
      <color theme="1"/>
      <name val="Arial"/>
      <family val="2"/>
    </font>
    <font>
      <b/>
      <sz val="15"/>
      <color theme="3"/>
      <name val="Calibri"/>
      <family val="2"/>
    </font>
    <font>
      <b/>
      <sz val="13"/>
      <color theme="3"/>
      <name val="Calibri"/>
      <family val="2"/>
    </font>
    <font>
      <b/>
      <sz val="11"/>
      <color theme="3"/>
      <name val="Calibri"/>
      <family val="2"/>
    </font>
    <font>
      <b/>
      <sz val="14"/>
      <color rgb="FFFFFFFF"/>
      <name val="Arial"/>
      <family val="2"/>
    </font>
    <font>
      <sz val="10"/>
      <color rgb="FF000000"/>
      <name val="Arial"/>
      <family val="2"/>
    </font>
    <font>
      <sz val="11"/>
      <color rgb="FF9C6500"/>
      <name val="Calibri"/>
      <family val="2"/>
    </font>
    <font>
      <sz val="10"/>
      <color rgb="FFCC3300"/>
      <name val="Arial"/>
      <family val="2"/>
    </font>
    <font>
      <b/>
      <sz val="16"/>
      <color rgb="FFFFFFFF"/>
      <name val="Arial"/>
      <family val="2"/>
    </font>
    <font>
      <b/>
      <sz val="12"/>
      <color rgb="FFFFFFFF"/>
      <name val="Arial"/>
      <family val="2"/>
    </font>
    <font>
      <sz val="11"/>
      <color rgb="FFFFFFFF"/>
      <name val="Arial"/>
      <family val="2"/>
    </font>
    <font>
      <sz val="10"/>
      <color rgb="FFFFFFFF"/>
      <name val="Arial"/>
      <family val="2"/>
    </font>
    <font>
      <sz val="10"/>
      <color rgb="FFFF0000"/>
      <name val="Arial"/>
      <family val="2"/>
    </font>
    <font>
      <sz val="11"/>
      <color theme="1"/>
      <name val="Arial"/>
      <family val="2"/>
    </font>
    <font>
      <sz val="20"/>
      <color theme="1"/>
      <name val="Arial"/>
      <family val="2"/>
    </font>
    <font>
      <b/>
      <sz val="16"/>
      <color theme="0"/>
      <name val="Arial"/>
      <family val="2"/>
    </font>
    <font>
      <b/>
      <sz val="10"/>
      <color theme="0"/>
      <name val="Arial"/>
      <family val="2"/>
    </font>
    <font>
      <i/>
      <sz val="10"/>
      <color theme="1"/>
      <name val="Arial"/>
      <family val="2"/>
    </font>
    <font>
      <b/>
      <sz val="12"/>
      <color rgb="FF003767"/>
      <name val="Arial"/>
      <family val="2"/>
    </font>
    <font>
      <sz val="16"/>
      <color theme="1"/>
      <name val="Arial"/>
      <family val="2"/>
    </font>
    <font>
      <i/>
      <sz val="10"/>
      <color theme="0" tint="-0.4999699890613556"/>
      <name val="Arial"/>
      <family val="2"/>
    </font>
    <font>
      <b/>
      <sz val="14"/>
      <color rgb="FF003767"/>
      <name val="Arial"/>
      <family val="2"/>
    </font>
    <font>
      <b/>
      <sz val="18"/>
      <color rgb="FF003767"/>
      <name val="Arial"/>
      <family val="2"/>
    </font>
    <font>
      <b/>
      <sz val="11"/>
      <color theme="1"/>
      <name val="Arial"/>
      <family val="2"/>
    </font>
    <font>
      <sz val="9"/>
      <color theme="0"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lightDown">
        <fgColor theme="4" tint="0.5999600291252136"/>
      </patternFill>
    </fill>
    <fill>
      <patternFill patternType="lightTrellis">
        <fgColor theme="0" tint="-0.4999699890613556"/>
      </patternFill>
    </fill>
    <fill>
      <patternFill patternType="lightUp">
        <fgColor theme="0" tint="-0.3499799966812134"/>
      </patternFill>
    </fill>
    <fill>
      <patternFill patternType="solid">
        <fgColor rgb="FFC6EFCE"/>
        <bgColor indexed="64"/>
      </patternFill>
    </fill>
    <fill>
      <patternFill patternType="solid">
        <fgColor rgb="FF003767"/>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EB9C"/>
        <bgColor indexed="64"/>
      </patternFill>
    </fill>
    <fill>
      <patternFill patternType="solid">
        <fgColor theme="0" tint="-0.3499799966812134"/>
        <bgColor indexed="64"/>
      </patternFill>
    </fill>
    <fill>
      <patternFill patternType="gray0625">
        <fgColor theme="0" tint="-0.3499799966812134"/>
        <bgColor theme="0" tint="-0.04997999966144562"/>
      </patternFill>
    </fill>
    <fill>
      <patternFill patternType="lightDown">
        <fgColor theme="5" tint="0.5999600291252136"/>
      </patternFill>
    </fill>
    <fill>
      <patternFill patternType="solid">
        <fgColor theme="0"/>
        <bgColor indexed="64"/>
      </patternFill>
    </fill>
  </fills>
  <borders count="24">
    <border>
      <left/>
      <right/>
      <top/>
      <bottom/>
      <diagonal/>
    </border>
    <border>
      <left style="thin"/>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right/>
      <top style="thin"/>
      <bottom style="thin"/>
    </border>
    <border>
      <left/>
      <right/>
      <top style="thin"/>
      <bottom/>
    </border>
    <border>
      <left style="thin">
        <color rgb="FF990000"/>
      </left>
      <right style="thin">
        <color rgb="FF990000"/>
      </right>
      <top style="thin">
        <color rgb="FF990000"/>
      </top>
      <bottom style="thin">
        <color rgb="FF990000"/>
      </bottom>
    </border>
    <border>
      <left/>
      <right/>
      <top/>
      <bottom style="thin"/>
    </border>
    <border>
      <left/>
      <right/>
      <top/>
      <bottom style="medium"/>
    </border>
    <border>
      <left/>
      <right style="thin">
        <color theme="1" tint="0.49998000264167786"/>
      </right>
      <top/>
      <bottom/>
    </border>
    <border>
      <left/>
      <right/>
      <top/>
      <bottom style="thin">
        <color theme="1" tint="0.49998000264167786"/>
      </bottom>
    </border>
    <border>
      <left/>
      <right/>
      <top/>
      <bottom style="medium">
        <color rgb="FF003767"/>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9" fontId="0" fillId="26" borderId="1" applyNumberFormat="0">
      <alignment/>
      <protection locked="0"/>
    </xf>
    <xf numFmtId="0" fontId="56" fillId="27" borderId="0" applyNumberFormat="0" applyBorder="0" applyAlignment="0" applyProtection="0"/>
    <xf numFmtId="0" fontId="57" fillId="19" borderId="1" applyNumberFormat="0">
      <alignment horizontal="center"/>
      <protection locked="0"/>
    </xf>
    <xf numFmtId="175" fontId="58" fillId="0" borderId="2">
      <alignment horizontal="center"/>
      <protection/>
    </xf>
    <xf numFmtId="171" fontId="54" fillId="0" borderId="0" applyFont="0" applyFill="0" applyBorder="0" applyAlignment="0" applyProtection="0"/>
    <xf numFmtId="173" fontId="54"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0" fontId="59" fillId="28" borderId="0" applyNumberFormat="0" applyBorder="0">
      <alignment horizontal="right"/>
      <protection/>
    </xf>
    <xf numFmtId="0" fontId="0" fillId="29" borderId="1" applyNumberFormat="0">
      <alignment/>
      <protection/>
    </xf>
    <xf numFmtId="176" fontId="60" fillId="30" borderId="3">
      <alignment horizontal="center"/>
      <protection/>
    </xf>
    <xf numFmtId="0" fontId="61" fillId="31" borderId="0" applyNumberFormat="0" applyBorder="0" applyAlignment="0" applyProtection="0"/>
    <xf numFmtId="0" fontId="62" fillId="0" borderId="0">
      <alignment/>
      <protection/>
    </xf>
    <xf numFmtId="0" fontId="63" fillId="0" borderId="0" applyNumberFormat="0" applyFill="0">
      <alignment/>
      <protection/>
    </xf>
    <xf numFmtId="0" fontId="64" fillId="0" borderId="0">
      <alignment/>
      <protection/>
    </xf>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32" borderId="0">
      <alignment/>
      <protection/>
    </xf>
    <xf numFmtId="0" fontId="0" fillId="0" borderId="1" applyNumberFormat="0">
      <alignment/>
      <protection/>
    </xf>
    <xf numFmtId="0" fontId="0" fillId="0" borderId="7" applyNumberFormat="0" applyFont="0" applyFill="0" applyAlignment="0">
      <protection/>
    </xf>
    <xf numFmtId="0" fontId="0" fillId="0" borderId="8" applyNumberFormat="0" applyFont="0" applyFill="0" applyAlignment="0">
      <protection/>
    </xf>
    <xf numFmtId="41" fontId="69" fillId="33" borderId="1" applyNumberFormat="0" applyAlignment="0">
      <protection/>
    </xf>
    <xf numFmtId="0" fontId="0" fillId="0" borderId="9" applyNumberFormat="0" applyFont="0" applyFill="0" applyAlignment="0">
      <protection/>
    </xf>
    <xf numFmtId="0" fontId="0" fillId="34" borderId="1">
      <alignment/>
      <protection/>
    </xf>
    <xf numFmtId="0" fontId="70" fillId="35" borderId="0" applyNumberFormat="0" applyBorder="0" applyAlignment="0" applyProtection="0"/>
    <xf numFmtId="0" fontId="3" fillId="0" borderId="0">
      <alignment/>
      <protection/>
    </xf>
    <xf numFmtId="41" fontId="71" fillId="36" borderId="10" applyNumberFormat="0">
      <alignment/>
      <protection/>
    </xf>
    <xf numFmtId="174" fontId="54" fillId="0" borderId="0" applyFont="0" applyFill="0" applyBorder="0" applyAlignment="0" applyProtection="0"/>
    <xf numFmtId="0" fontId="72" fillId="32" borderId="0">
      <alignment/>
      <protection/>
    </xf>
    <xf numFmtId="0" fontId="73" fillId="32" borderId="0">
      <alignment/>
      <protection/>
    </xf>
    <xf numFmtId="0" fontId="74" fillId="32" borderId="0">
      <alignment/>
      <protection/>
    </xf>
    <xf numFmtId="172" fontId="75" fillId="32" borderId="1" applyNumberFormat="0">
      <alignment horizontal="center" vertical="center"/>
      <protection/>
    </xf>
    <xf numFmtId="0" fontId="60" fillId="37" borderId="1" applyNumberFormat="0">
      <alignment/>
      <protection/>
    </xf>
    <xf numFmtId="0" fontId="58" fillId="0" borderId="0" applyNumberFormat="0">
      <alignment horizontal="center"/>
      <protection/>
    </xf>
    <xf numFmtId="173" fontId="76" fillId="38" borderId="0" applyNumberFormat="0" applyBorder="0" applyAlignment="0">
      <protection/>
    </xf>
  </cellStyleXfs>
  <cellXfs count="71">
    <xf numFmtId="0" fontId="0" fillId="0" borderId="0" xfId="0" applyAlignment="1">
      <alignment/>
    </xf>
    <xf numFmtId="0" fontId="77" fillId="0" borderId="0" xfId="0" applyFont="1" applyAlignment="1">
      <alignment/>
    </xf>
    <xf numFmtId="0" fontId="78" fillId="0" borderId="0" xfId="0" applyFont="1" applyAlignment="1">
      <alignment/>
    </xf>
    <xf numFmtId="0" fontId="79" fillId="32" borderId="0" xfId="0" applyFont="1" applyFill="1" applyAlignment="1">
      <alignment/>
    </xf>
    <xf numFmtId="41" fontId="0" fillId="26" borderId="1" xfId="40" applyNumberFormat="1">
      <alignment/>
      <protection locked="0"/>
    </xf>
    <xf numFmtId="0" fontId="80" fillId="32" borderId="0" xfId="0" applyFont="1" applyFill="1" applyAlignment="1">
      <alignment/>
    </xf>
    <xf numFmtId="0" fontId="0" fillId="0" borderId="0" xfId="0" applyFont="1" applyAlignment="1">
      <alignment/>
    </xf>
    <xf numFmtId="0" fontId="0" fillId="0" borderId="11" xfId="0" applyFont="1" applyBorder="1" applyAlignment="1">
      <alignment/>
    </xf>
    <xf numFmtId="0" fontId="81" fillId="0" borderId="0" xfId="0" applyFont="1" applyAlignment="1">
      <alignment/>
    </xf>
    <xf numFmtId="0" fontId="82" fillId="0" borderId="12" xfId="0" applyFont="1" applyBorder="1" applyAlignment="1">
      <alignment/>
    </xf>
    <xf numFmtId="0" fontId="0" fillId="0" borderId="13" xfId="0" applyFont="1" applyBorder="1" applyAlignment="1">
      <alignment/>
    </xf>
    <xf numFmtId="0" fontId="72" fillId="32" borderId="0" xfId="72">
      <alignment/>
      <protection/>
    </xf>
    <xf numFmtId="0" fontId="73" fillId="32" borderId="0" xfId="73">
      <alignment/>
      <protection/>
    </xf>
    <xf numFmtId="0" fontId="74" fillId="32" borderId="0" xfId="74">
      <alignment/>
      <protection/>
    </xf>
    <xf numFmtId="0" fontId="62" fillId="0" borderId="0" xfId="54">
      <alignment/>
      <protection/>
    </xf>
    <xf numFmtId="0" fontId="63" fillId="0" borderId="0" xfId="55">
      <alignment/>
      <protection/>
    </xf>
    <xf numFmtId="0" fontId="68" fillId="32" borderId="0" xfId="61">
      <alignment/>
      <protection/>
    </xf>
    <xf numFmtId="0" fontId="64" fillId="0" borderId="0" xfId="56">
      <alignment/>
      <protection/>
    </xf>
    <xf numFmtId="0" fontId="81" fillId="0" borderId="0" xfId="0" applyFont="1" applyFill="1" applyAlignment="1">
      <alignment/>
    </xf>
    <xf numFmtId="0" fontId="57" fillId="19" borderId="1" xfId="42">
      <alignment horizontal="center"/>
      <protection locked="0"/>
    </xf>
    <xf numFmtId="0" fontId="0" fillId="29" borderId="1" xfId="51">
      <alignment/>
      <protection/>
    </xf>
    <xf numFmtId="175" fontId="58" fillId="0" borderId="2" xfId="43">
      <alignment horizontal="center"/>
      <protection/>
    </xf>
    <xf numFmtId="173" fontId="59" fillId="28" borderId="0" xfId="50" applyNumberFormat="1">
      <alignment horizontal="right"/>
      <protection/>
    </xf>
    <xf numFmtId="0" fontId="0" fillId="0" borderId="7" xfId="63" applyFont="1" applyAlignment="1">
      <alignment/>
      <protection/>
    </xf>
    <xf numFmtId="0" fontId="60" fillId="37" borderId="1" xfId="76">
      <alignment/>
      <protection/>
    </xf>
    <xf numFmtId="0" fontId="0" fillId="34" borderId="1" xfId="67">
      <alignment/>
      <protection/>
    </xf>
    <xf numFmtId="172" fontId="75" fillId="32" borderId="1" xfId="75" applyNumberFormat="1">
      <alignment horizontal="center" vertical="center"/>
      <protection/>
    </xf>
    <xf numFmtId="41" fontId="69" fillId="33" borderId="1" xfId="65" applyNumberFormat="1" applyAlignment="1">
      <alignment/>
      <protection/>
    </xf>
    <xf numFmtId="41" fontId="71" fillId="36" borderId="10" xfId="70" applyNumberFormat="1">
      <alignment/>
      <protection/>
    </xf>
    <xf numFmtId="0" fontId="0" fillId="0" borderId="1" xfId="62">
      <alignment/>
      <protection/>
    </xf>
    <xf numFmtId="0" fontId="58" fillId="0" borderId="0" xfId="77">
      <alignment horizontal="center"/>
      <protection/>
    </xf>
    <xf numFmtId="0" fontId="0" fillId="0" borderId="9" xfId="66" applyFont="1" applyAlignment="1">
      <alignment/>
      <protection/>
    </xf>
    <xf numFmtId="0" fontId="57" fillId="0" borderId="0" xfId="55" applyFont="1">
      <alignment/>
      <protection/>
    </xf>
    <xf numFmtId="0" fontId="83" fillId="0" borderId="0" xfId="0" applyFont="1" applyAlignment="1">
      <alignment/>
    </xf>
    <xf numFmtId="0" fontId="78" fillId="0" borderId="0" xfId="0" applyFont="1" applyAlignment="1" quotePrefix="1">
      <alignment/>
    </xf>
    <xf numFmtId="0" fontId="0" fillId="0" borderId="14" xfId="0" applyFont="1" applyBorder="1" applyAlignment="1">
      <alignment/>
    </xf>
    <xf numFmtId="176" fontId="60" fillId="30" borderId="3" xfId="52">
      <alignment horizontal="center"/>
      <protection/>
    </xf>
    <xf numFmtId="0" fontId="0" fillId="0" borderId="0" xfId="0" applyFont="1" applyAlignment="1">
      <alignment/>
    </xf>
    <xf numFmtId="173" fontId="60" fillId="37" borderId="1" xfId="76" applyNumberFormat="1">
      <alignment/>
      <protection/>
    </xf>
    <xf numFmtId="0" fontId="78" fillId="0" borderId="0" xfId="0" applyFont="1" applyAlignment="1">
      <alignment/>
    </xf>
    <xf numFmtId="0" fontId="77" fillId="0" borderId="0" xfId="0" applyFont="1" applyAlignment="1">
      <alignment/>
    </xf>
    <xf numFmtId="0" fontId="0" fillId="0" borderId="8" xfId="64" applyFont="1" applyAlignment="1">
      <alignment/>
      <protection/>
    </xf>
    <xf numFmtId="173" fontId="76" fillId="38" borderId="0" xfId="78" applyFill="1" applyAlignment="1">
      <alignment horizontal="right"/>
      <protection/>
    </xf>
    <xf numFmtId="0" fontId="0" fillId="0" borderId="0" xfId="0" applyAlignment="1">
      <alignment/>
    </xf>
    <xf numFmtId="0" fontId="84" fillId="0" borderId="0" xfId="77" applyFont="1">
      <alignment horizontal="center"/>
      <protection/>
    </xf>
    <xf numFmtId="0" fontId="85" fillId="0" borderId="0" xfId="54" applyFont="1">
      <alignment/>
      <protection/>
    </xf>
    <xf numFmtId="0" fontId="86" fillId="0" borderId="15" xfId="0" applyFont="1" applyBorder="1" applyAlignment="1">
      <alignment/>
    </xf>
    <xf numFmtId="43" fontId="54" fillId="0" borderId="0" xfId="46" applyNumberFormat="1" applyFont="1" applyFill="1" applyAlignment="1">
      <alignment/>
    </xf>
    <xf numFmtId="0" fontId="0" fillId="39" borderId="0" xfId="0" applyFill="1" applyAlignment="1">
      <alignment/>
    </xf>
    <xf numFmtId="0" fontId="75" fillId="32" borderId="1" xfId="75" applyNumberFormat="1">
      <alignment horizontal="center" vertical="center"/>
      <protection/>
    </xf>
    <xf numFmtId="173" fontId="87" fillId="0" borderId="1" xfId="45" applyFont="1" applyBorder="1" applyAlignment="1">
      <alignment/>
    </xf>
    <xf numFmtId="171" fontId="0" fillId="0" borderId="1" xfId="44" applyFont="1" applyBorder="1" applyAlignment="1">
      <alignment/>
    </xf>
    <xf numFmtId="171" fontId="0" fillId="26" borderId="1" xfId="44" applyFont="1" applyFill="1" applyBorder="1" applyAlignment="1" applyProtection="1">
      <alignment/>
      <protection locked="0"/>
    </xf>
    <xf numFmtId="173" fontId="87" fillId="0" borderId="1" xfId="45" applyFont="1" applyBorder="1" applyAlignment="1">
      <alignment horizontal="center" vertical="center"/>
    </xf>
    <xf numFmtId="0" fontId="62" fillId="39" borderId="0" xfId="54" applyFill="1">
      <alignment/>
      <protection/>
    </xf>
    <xf numFmtId="0" fontId="63" fillId="39" borderId="0" xfId="55" applyFill="1">
      <alignment/>
      <protection/>
    </xf>
    <xf numFmtId="0" fontId="0" fillId="26" borderId="1" xfId="40" applyNumberFormat="1" applyAlignment="1">
      <alignment horizontal="right"/>
      <protection locked="0"/>
    </xf>
    <xf numFmtId="0" fontId="0" fillId="39" borderId="0" xfId="0" applyFont="1" applyFill="1" applyAlignment="1" quotePrefix="1">
      <alignment/>
    </xf>
    <xf numFmtId="0" fontId="0" fillId="39" borderId="0" xfId="0" applyFill="1" applyAlignment="1" quotePrefix="1">
      <alignment/>
    </xf>
    <xf numFmtId="0" fontId="88" fillId="0" borderId="16" xfId="0" applyFont="1" applyBorder="1" applyAlignment="1">
      <alignment horizontal="left" wrapText="1"/>
    </xf>
    <xf numFmtId="0" fontId="88" fillId="0" borderId="8" xfId="0" applyFont="1" applyBorder="1" applyAlignment="1">
      <alignment horizontal="left" wrapText="1"/>
    </xf>
    <xf numFmtId="0" fontId="88" fillId="0" borderId="17" xfId="0" applyFont="1" applyBorder="1" applyAlignment="1">
      <alignment horizontal="left" wrapText="1"/>
    </xf>
    <xf numFmtId="0" fontId="88" fillId="0" borderId="18" xfId="0" applyFont="1" applyBorder="1" applyAlignment="1">
      <alignment horizontal="left" wrapText="1"/>
    </xf>
    <xf numFmtId="0" fontId="88" fillId="0" borderId="9" xfId="0" applyFont="1" applyBorder="1" applyAlignment="1">
      <alignment horizontal="left" wrapText="1"/>
    </xf>
    <xf numFmtId="0" fontId="88" fillId="0" borderId="19" xfId="0" applyFont="1" applyBorder="1" applyAlignment="1">
      <alignment horizontal="left" wrapText="1"/>
    </xf>
    <xf numFmtId="0" fontId="88" fillId="0" borderId="20" xfId="0" applyFont="1" applyBorder="1" applyAlignment="1">
      <alignment horizontal="left" wrapText="1"/>
    </xf>
    <xf numFmtId="0" fontId="88" fillId="0" borderId="0" xfId="0" applyFont="1" applyBorder="1" applyAlignment="1">
      <alignment horizontal="left" wrapText="1"/>
    </xf>
    <xf numFmtId="0" fontId="88" fillId="0" borderId="21" xfId="0" applyFont="1" applyBorder="1" applyAlignment="1">
      <alignment horizontal="left" wrapText="1"/>
    </xf>
    <xf numFmtId="0" fontId="88" fillId="0" borderId="22" xfId="0" applyFont="1" applyBorder="1" applyAlignment="1">
      <alignment horizontal="left" wrapText="1"/>
    </xf>
    <xf numFmtId="0" fontId="88" fillId="0" borderId="11" xfId="0" applyFont="1" applyBorder="1" applyAlignment="1">
      <alignment horizontal="left" wrapText="1"/>
    </xf>
    <xf numFmtId="0" fontId="88" fillId="0" borderId="23" xfId="0" applyFont="1" applyBorder="1" applyAlignment="1">
      <alignment horizontal="left" wrapText="1"/>
    </xf>
  </cellXfs>
  <cellStyles count="65">
    <cellStyle name="Normal" xfId="0"/>
    <cellStyle name="=WA Treasury Corporation Style Guid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ssumption" xfId="40"/>
    <cellStyle name="Bad" xfId="41"/>
    <cellStyle name="Case_Selector" xfId="42"/>
    <cellStyle name="Check" xfId="43"/>
    <cellStyle name="Comma" xfId="44"/>
    <cellStyle name="Comma [0]" xfId="45"/>
    <cellStyle name="Comma 10 2" xfId="46"/>
    <cellStyle name="Currency" xfId="47"/>
    <cellStyle name="Currency [0]" xfId="48"/>
    <cellStyle name="Currency 2" xfId="49"/>
    <cellStyle name="Different_Cell" xfId="50"/>
    <cellStyle name="Empty_Cell" xfId="51"/>
    <cellStyle name="Flag" xfId="52"/>
    <cellStyle name="Good" xfId="53"/>
    <cellStyle name="Header1" xfId="54"/>
    <cellStyle name="Header2" xfId="55"/>
    <cellStyle name="Header3" xfId="56"/>
    <cellStyle name="Heading 1" xfId="57"/>
    <cellStyle name="Heading 2" xfId="58"/>
    <cellStyle name="Heading 3" xfId="59"/>
    <cellStyle name="Heading 4" xfId="60"/>
    <cellStyle name="Inputs_Divider" xfId="61"/>
    <cellStyle name="Insheet" xfId="62"/>
    <cellStyle name="Line_ClosingBal" xfId="63"/>
    <cellStyle name="Line_Key" xfId="64"/>
    <cellStyle name="Line_Summary" xfId="65"/>
    <cellStyle name="Line_Total" xfId="66"/>
    <cellStyle name="Name_Input" xfId="67"/>
    <cellStyle name="Neutral" xfId="68"/>
    <cellStyle name="Normal 5" xfId="69"/>
    <cellStyle name="Offsheet" xfId="70"/>
    <cellStyle name="Percent" xfId="71"/>
    <cellStyle name="SheetHeader1" xfId="72"/>
    <cellStyle name="SheetHeader2" xfId="73"/>
    <cellStyle name="SheetHeader3" xfId="74"/>
    <cellStyle name="Table_Heading" xfId="75"/>
    <cellStyle name="Technical_Input" xfId="76"/>
    <cellStyle name="Units" xfId="77"/>
    <cellStyle name="Work_In_Progress" xfId="7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FHI Radar Chart</a:t>
            </a:r>
          </a:p>
        </c:rich>
      </c:tx>
      <c:layout>
        <c:manualLayout>
          <c:xMode val="factor"/>
          <c:yMode val="factor"/>
          <c:x val="0.01075"/>
          <c:y val="0.0335"/>
        </c:manualLayout>
      </c:layout>
      <c:spPr>
        <a:noFill/>
        <a:ln>
          <a:noFill/>
        </a:ln>
      </c:spPr>
    </c:title>
    <c:plotArea>
      <c:layout>
        <c:manualLayout>
          <c:xMode val="edge"/>
          <c:yMode val="edge"/>
          <c:x val="0.25075"/>
          <c:y val="0.25"/>
          <c:w val="0.4915"/>
          <c:h val="0.590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'Single Year'!$D$20:$D$26</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Name!$E$33:$E$39</c:f>
              <c:numCache>
                <c:ptCount val="7"/>
                <c:pt idx="0">
                  <c:v>7</c:v>
                </c:pt>
                <c:pt idx="1">
                  <c:v>7</c:v>
                </c:pt>
                <c:pt idx="2">
                  <c:v>7</c:v>
                </c:pt>
                <c:pt idx="3">
                  <c:v>7</c:v>
                </c:pt>
                <c:pt idx="4">
                  <c:v>7</c:v>
                </c:pt>
                <c:pt idx="5">
                  <c:v>7</c:v>
                </c:pt>
                <c:pt idx="6">
                  <c:v>7</c:v>
                </c:pt>
              </c:numCache>
            </c:numRef>
          </c:val>
        </c:ser>
        <c:axId val="24818968"/>
        <c:axId val="22044121"/>
      </c:radarChart>
      <c:catAx>
        <c:axId val="2481896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2044121"/>
        <c:crosses val="autoZero"/>
        <c:auto val="0"/>
        <c:lblOffset val="100"/>
        <c:tickLblSkip val="1"/>
        <c:noMultiLvlLbl val="0"/>
      </c:catAx>
      <c:valAx>
        <c:axId val="22044121"/>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4818968"/>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Name!$E$52</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Forecast!$L$25:$L$31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1537138"/>
        <c:axId val="59616515"/>
      </c:radarChart>
      <c:catAx>
        <c:axId val="2153713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59616515"/>
        <c:crosses val="autoZero"/>
        <c:auto val="0"/>
        <c:lblOffset val="100"/>
        <c:tickLblSkip val="1"/>
        <c:noMultiLvlLbl val="0"/>
      </c:catAx>
      <c:valAx>
        <c:axId val="59616515"/>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1537138"/>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Name!$E$53</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Forecast!$M$25:$M$31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66786588"/>
        <c:axId val="64208381"/>
      </c:radarChart>
      <c:catAx>
        <c:axId val="66786588"/>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64208381"/>
        <c:crosses val="autoZero"/>
        <c:auto val="0"/>
        <c:lblOffset val="100"/>
        <c:tickLblSkip val="1"/>
        <c:noMultiLvlLbl val="0"/>
      </c:catAx>
      <c:valAx>
        <c:axId val="64208381"/>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6786588"/>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rPr>
              <a:t>Forecast  Financial Ratio Performance</a:t>
            </a:r>
          </a:p>
        </c:rich>
      </c:tx>
      <c:layout>
        <c:manualLayout>
          <c:xMode val="factor"/>
          <c:yMode val="factor"/>
          <c:x val="-0.002"/>
          <c:y val="-0.01525"/>
        </c:manualLayout>
      </c:layout>
      <c:spPr>
        <a:noFill/>
        <a:ln>
          <a:noFill/>
        </a:ln>
      </c:spPr>
    </c:title>
    <c:plotArea>
      <c:layout>
        <c:manualLayout>
          <c:xMode val="edge"/>
          <c:yMode val="edge"/>
          <c:x val="0.008"/>
          <c:y val="0.1025"/>
          <c:w val="0.98075"/>
          <c:h val="0.79475"/>
        </c:manualLayout>
      </c:layout>
      <c:areaChart>
        <c:grouping val="stacked"/>
        <c:varyColors val="0"/>
        <c:ser>
          <c:idx val="0"/>
          <c:order val="0"/>
          <c:tx>
            <c:strRef>
              <c:f>Forecast!$C$25</c:f>
              <c:strCache>
                <c:ptCount val="1"/>
                <c:pt idx="0">
                  <c:v>Current</c:v>
                </c:pt>
              </c:strCache>
            </c:strRef>
          </c:tx>
          <c:spPr>
            <a:solidFill>
              <a:srgbClr val="4F81B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Forecast!$D$25:$M$25</c:f>
              <c:numCache/>
            </c:numRef>
          </c:val>
        </c:ser>
        <c:ser>
          <c:idx val="1"/>
          <c:order val="1"/>
          <c:tx>
            <c:strRef>
              <c:f>Forecast!$C$26</c:f>
              <c:strCache>
                <c:ptCount val="1"/>
                <c:pt idx="0">
                  <c:v>Asset Consumption</c:v>
                </c:pt>
              </c:strCache>
            </c:strRef>
          </c:tx>
          <c:spPr>
            <a:solidFill>
              <a:srgbClr val="C0504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Forecast!$D$26:$M$26</c:f>
              <c:numCache/>
            </c:numRef>
          </c:val>
        </c:ser>
        <c:ser>
          <c:idx val="2"/>
          <c:order val="2"/>
          <c:tx>
            <c:strRef>
              <c:f>Forecast!$C$27</c:f>
              <c:strCache>
                <c:ptCount val="1"/>
                <c:pt idx="0">
                  <c:v>Asset Renewal</c:v>
                </c:pt>
              </c:strCache>
            </c:strRef>
          </c:tx>
          <c:spPr>
            <a:solidFill>
              <a:srgbClr val="9BBB59">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Forecast!$D$27:$M$27</c:f>
              <c:numCache/>
            </c:numRef>
          </c:val>
        </c:ser>
        <c:ser>
          <c:idx val="3"/>
          <c:order val="3"/>
          <c:tx>
            <c:strRef>
              <c:f>Forecast!$C$28</c:f>
              <c:strCache>
                <c:ptCount val="1"/>
                <c:pt idx="0">
                  <c:v>Asset Sustainability</c:v>
                </c:pt>
              </c:strCache>
            </c:strRef>
          </c:tx>
          <c:spPr>
            <a:solidFill>
              <a:srgbClr val="8064A2">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Forecast!$D$28:$M$28</c:f>
              <c:numCache/>
            </c:numRef>
          </c:val>
        </c:ser>
        <c:ser>
          <c:idx val="4"/>
          <c:order val="4"/>
          <c:tx>
            <c:strRef>
              <c:f>Forecast!$C$29</c:f>
              <c:strCache>
                <c:ptCount val="1"/>
                <c:pt idx="0">
                  <c:v>Debt Service Coverage</c:v>
                </c:pt>
              </c:strCache>
            </c:strRef>
          </c:tx>
          <c:spPr>
            <a:solidFill>
              <a:srgbClr val="4BACC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Forecast!$D$29:$M$29</c:f>
              <c:numCache/>
            </c:numRef>
          </c:val>
        </c:ser>
        <c:ser>
          <c:idx val="5"/>
          <c:order val="5"/>
          <c:tx>
            <c:strRef>
              <c:f>Forecast!$C$30</c:f>
              <c:strCache>
                <c:ptCount val="1"/>
                <c:pt idx="0">
                  <c:v>Operating Surplus</c:v>
                </c:pt>
              </c:strCache>
            </c:strRef>
          </c:tx>
          <c:spPr>
            <a:solidFill>
              <a:srgbClr val="F7964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Forecast!$D$30:$M$30</c:f>
              <c:numCache/>
            </c:numRef>
          </c:val>
        </c:ser>
        <c:ser>
          <c:idx val="6"/>
          <c:order val="6"/>
          <c:tx>
            <c:strRef>
              <c:f>Forecast!$C$31</c:f>
              <c:strCache>
                <c:ptCount val="1"/>
                <c:pt idx="0">
                  <c:v>Own Source Revenue</c:v>
                </c:pt>
              </c:strCache>
            </c:strRef>
          </c:tx>
          <c:spPr>
            <a:solidFill>
              <a:srgbClr val="2C4D75">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Forecast!$D$31:$M$31</c:f>
              <c:numCache/>
            </c:numRef>
          </c:val>
        </c:ser>
        <c:axId val="41004518"/>
        <c:axId val="33496343"/>
      </c:areaChart>
      <c:lineChart>
        <c:grouping val="standard"/>
        <c:varyColors val="0"/>
        <c:ser>
          <c:idx val="7"/>
          <c:order val="7"/>
          <c:tx>
            <c:v>Maximum Total</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Name!$E$57:$E$66</c:f>
              <c:numCache>
                <c:ptCount val="10"/>
                <c:pt idx="0">
                  <c:v>70</c:v>
                </c:pt>
                <c:pt idx="1">
                  <c:v>70</c:v>
                </c:pt>
                <c:pt idx="2">
                  <c:v>70</c:v>
                </c:pt>
                <c:pt idx="3">
                  <c:v>70</c:v>
                </c:pt>
                <c:pt idx="4">
                  <c:v>70</c:v>
                </c:pt>
                <c:pt idx="5">
                  <c:v>70</c:v>
                </c:pt>
                <c:pt idx="6">
                  <c:v>70</c:v>
                </c:pt>
                <c:pt idx="7">
                  <c:v>70</c:v>
                </c:pt>
                <c:pt idx="8">
                  <c:v>70</c:v>
                </c:pt>
                <c:pt idx="9">
                  <c:v>70</c:v>
                </c:pt>
              </c:numCache>
            </c:numRef>
          </c:val>
          <c:smooth val="0"/>
        </c:ser>
        <c:axId val="33031632"/>
        <c:axId val="28849233"/>
      </c:lineChart>
      <c:catAx>
        <c:axId val="4100451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1200" b="0" i="0" u="none" baseline="0">
                <a:solidFill>
                  <a:srgbClr val="333333"/>
                </a:solidFill>
              </a:defRPr>
            </a:pPr>
          </a:p>
        </c:txPr>
        <c:crossAx val="33496343"/>
        <c:crosses val="autoZero"/>
        <c:auto val="1"/>
        <c:lblOffset val="100"/>
        <c:tickLblSkip val="1"/>
        <c:noMultiLvlLbl val="0"/>
      </c:catAx>
      <c:valAx>
        <c:axId val="33496343"/>
        <c:scaling>
          <c:orientation val="minMax"/>
        </c:scaling>
        <c:axPos val="l"/>
        <c:majorGridlines>
          <c:spPr>
            <a:ln w="3175">
              <a:solidFill>
                <a:srgbClr val="000000"/>
              </a:solidFill>
            </a:ln>
          </c:spPr>
        </c:majorGridlines>
        <c:delete val="1"/>
        <c:majorTickMark val="out"/>
        <c:minorTickMark val="none"/>
        <c:tickLblPos val="nextTo"/>
        <c:crossAx val="41004518"/>
        <c:crossesAt val="1"/>
        <c:crossBetween val="between"/>
        <c:dispUnits/>
      </c:valAx>
      <c:catAx>
        <c:axId val="33031632"/>
        <c:scaling>
          <c:orientation val="minMax"/>
        </c:scaling>
        <c:axPos val="b"/>
        <c:delete val="1"/>
        <c:majorTickMark val="out"/>
        <c:minorTickMark val="none"/>
        <c:tickLblPos val="nextTo"/>
        <c:crossAx val="28849233"/>
        <c:crosses val="autoZero"/>
        <c:auto val="1"/>
        <c:lblOffset val="100"/>
        <c:tickLblSkip val="1"/>
        <c:noMultiLvlLbl val="0"/>
      </c:catAx>
      <c:valAx>
        <c:axId val="28849233"/>
        <c:scaling>
          <c:orientation val="minMax"/>
        </c:scaling>
        <c:axPos val="l"/>
        <c:delete val="1"/>
        <c:majorTickMark val="out"/>
        <c:minorTickMark val="none"/>
        <c:tickLblPos val="nextTo"/>
        <c:crossAx val="33031632"/>
        <c:crosses val="max"/>
        <c:crossBetween val="between"/>
        <c:dispUnits/>
      </c:valAx>
      <c:spPr>
        <a:pattFill prst="ltUpDiag">
          <a:fgClr>
            <a:srgbClr val="F2F2F2"/>
          </a:fgClr>
          <a:bgClr>
            <a:srgbClr val="FFFFFF"/>
          </a:bgClr>
        </a:pattFill>
        <a:ln w="3175">
          <a:noFill/>
        </a:ln>
      </c:spPr>
    </c:plotArea>
    <c:legend>
      <c:legendPos val="b"/>
      <c:layout>
        <c:manualLayout>
          <c:xMode val="edge"/>
          <c:yMode val="edge"/>
          <c:x val="0.166"/>
          <c:y val="0.89775"/>
          <c:w val="0.66425"/>
          <c:h val="0.091"/>
        </c:manualLayout>
      </c:layout>
      <c:overlay val="0"/>
      <c:spPr>
        <a:solidFill>
          <a:srgbClr val="F2F2F2">
            <a:alpha val="39000"/>
          </a:srgbClr>
        </a:solidFill>
        <a:ln w="3175">
          <a:noFill/>
        </a:ln>
      </c:spPr>
      <c:txPr>
        <a:bodyPr vert="horz" rot="0"/>
        <a:lstStyle/>
        <a:p>
          <a:pPr>
            <a:defRPr lang="en-US" cap="none" sz="1100" b="0" i="0" u="none" baseline="0">
              <a:solidFill>
                <a:srgbClr val="333333"/>
              </a:solidFill>
            </a:defRPr>
          </a:pPr>
        </a:p>
      </c:txPr>
    </c:legend>
    <c:plotVisOnly val="1"/>
    <c:dispBlanksAs val="zero"/>
    <c:showDLblsOverMax val="0"/>
  </c:chart>
  <c:spPr>
    <a:no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2000" b="1" i="0" u="none" baseline="0">
              <a:solidFill>
                <a:srgbClr val="333333"/>
              </a:solidFill>
            </a:defRPr>
          </a:pPr>
        </a:p>
      </c:txPr>
    </c:title>
    <c:plotArea>
      <c:layout>
        <c:manualLayout>
          <c:xMode val="edge"/>
          <c:yMode val="edge"/>
          <c:x val="0.00425"/>
          <c:y val="0.078"/>
          <c:w val="0.98425"/>
          <c:h val="0.92775"/>
        </c:manualLayout>
      </c:layout>
      <c:lineChart>
        <c:grouping val="standard"/>
        <c:varyColors val="0"/>
        <c:ser>
          <c:idx val="0"/>
          <c:order val="0"/>
          <c:tx>
            <c:strRef>
              <c:f>Forecast!$C$34</c:f>
              <c:strCache>
                <c:ptCount val="1"/>
                <c:pt idx="0">
                  <c:v>Financial Health Indicator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Forecast!$D$23:$M$23</c:f>
              <c:numCache/>
            </c:numRef>
          </c:cat>
          <c:val>
            <c:numRef>
              <c:f>Forecast!$D$34:$M$34</c:f>
              <c:numCache/>
            </c:numRef>
          </c:val>
          <c:smooth val="0"/>
        </c:ser>
        <c:marker val="1"/>
        <c:axId val="58316506"/>
        <c:axId val="55086507"/>
      </c:lineChart>
      <c:catAx>
        <c:axId val="58316506"/>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55086507"/>
        <c:crosses val="autoZero"/>
        <c:auto val="1"/>
        <c:lblOffset val="100"/>
        <c:tickLblSkip val="1"/>
        <c:noMultiLvlLbl val="0"/>
      </c:catAx>
      <c:valAx>
        <c:axId val="55086507"/>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200" b="0" i="0" u="none" baseline="0">
                <a:solidFill>
                  <a:srgbClr val="333333"/>
                </a:solidFill>
              </a:defRPr>
            </a:pPr>
          </a:p>
        </c:txPr>
        <c:crossAx val="58316506"/>
        <c:crossesAt val="1"/>
        <c:crossBetween val="between"/>
        <c:dispUnits/>
      </c:valAx>
      <c:spPr>
        <a:pattFill prst="ltUpDiag">
          <a:fgClr>
            <a:srgbClr val="F2F2F2"/>
          </a:fgClr>
          <a:bgClr>
            <a:srgbClr val="FFFFFF"/>
          </a:bgClr>
        </a:pattFill>
        <a:ln w="3175">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Name!$E$44</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Forecast!$D$25:$D$31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64179362"/>
        <c:axId val="40743347"/>
      </c:radarChart>
      <c:catAx>
        <c:axId val="6417936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40743347"/>
        <c:crosses val="autoZero"/>
        <c:auto val="0"/>
        <c:lblOffset val="100"/>
        <c:tickLblSkip val="1"/>
        <c:noMultiLvlLbl val="0"/>
      </c:catAx>
      <c:valAx>
        <c:axId val="4074334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417936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Name!$E$45</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Forecast!$E$25:$E$31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1145804"/>
        <c:axId val="11876781"/>
      </c:radarChart>
      <c:catAx>
        <c:axId val="3114580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1876781"/>
        <c:crosses val="autoZero"/>
        <c:auto val="0"/>
        <c:lblOffset val="100"/>
        <c:tickLblSkip val="1"/>
        <c:noMultiLvlLbl val="0"/>
      </c:catAx>
      <c:valAx>
        <c:axId val="11876781"/>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114580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Name!$E$46</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Forecast!$F$25:$F$31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9782166"/>
        <c:axId val="22495175"/>
      </c:radarChart>
      <c:catAx>
        <c:axId val="39782166"/>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2495175"/>
        <c:crosses val="autoZero"/>
        <c:auto val="0"/>
        <c:lblOffset val="100"/>
        <c:tickLblSkip val="1"/>
        <c:noMultiLvlLbl val="0"/>
      </c:catAx>
      <c:valAx>
        <c:axId val="22495175"/>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9782166"/>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Name!$E$47</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Forecast!$G$25:$G$31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1129984"/>
        <c:axId val="10169857"/>
      </c:radarChart>
      <c:catAx>
        <c:axId val="112998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0169857"/>
        <c:crosses val="autoZero"/>
        <c:auto val="0"/>
        <c:lblOffset val="100"/>
        <c:tickLblSkip val="1"/>
        <c:noMultiLvlLbl val="0"/>
      </c:catAx>
      <c:valAx>
        <c:axId val="1016985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12998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Name!$E$48</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Forecast!$H$25:$H$31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4419850"/>
        <c:axId val="18452059"/>
      </c:radarChart>
      <c:catAx>
        <c:axId val="24419850"/>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8452059"/>
        <c:crosses val="autoZero"/>
        <c:auto val="0"/>
        <c:lblOffset val="100"/>
        <c:tickLblSkip val="1"/>
        <c:noMultiLvlLbl val="0"/>
      </c:catAx>
      <c:valAx>
        <c:axId val="18452059"/>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4419850"/>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Name!$E$49</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Forecast!$I$25:$I$31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1850804"/>
        <c:axId val="18221781"/>
      </c:radarChart>
      <c:catAx>
        <c:axId val="31850804"/>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8221781"/>
        <c:crosses val="autoZero"/>
        <c:auto val="0"/>
        <c:lblOffset val="100"/>
        <c:tickLblSkip val="1"/>
        <c:noMultiLvlLbl val="0"/>
      </c:catAx>
      <c:valAx>
        <c:axId val="18221781"/>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1850804"/>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Name!$E$50</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Forecast!$J$25:$J$31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9778302"/>
        <c:axId val="66678127"/>
      </c:radarChart>
      <c:catAx>
        <c:axId val="2977830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66678127"/>
        <c:crosses val="autoZero"/>
        <c:auto val="0"/>
        <c:lblOffset val="100"/>
        <c:tickLblSkip val="1"/>
        <c:noMultiLvlLbl val="0"/>
      </c:catAx>
      <c:valAx>
        <c:axId val="6667812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977830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Name!$E$51</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Forecast!$K$25:$K$31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63232232"/>
        <c:axId val="32219177"/>
      </c:radarChart>
      <c:catAx>
        <c:axId val="63232232"/>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2219177"/>
        <c:crosses val="autoZero"/>
        <c:auto val="0"/>
        <c:lblOffset val="100"/>
        <c:tickLblSkip val="1"/>
        <c:noMultiLvlLbl val="0"/>
      </c:catAx>
      <c:valAx>
        <c:axId val="32219177"/>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323223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xdr:row>
      <xdr:rowOff>19050</xdr:rowOff>
    </xdr:from>
    <xdr:to>
      <xdr:col>6</xdr:col>
      <xdr:colOff>714375</xdr:colOff>
      <xdr:row>4</xdr:row>
      <xdr:rowOff>114300</xdr:rowOff>
    </xdr:to>
    <xdr:pic>
      <xdr:nvPicPr>
        <xdr:cNvPr id="1" name="Picture 4"/>
        <xdr:cNvPicPr preferRelativeResize="1">
          <a:picLocks noChangeAspect="1"/>
        </xdr:cNvPicPr>
      </xdr:nvPicPr>
      <xdr:blipFill>
        <a:blip r:embed="rId1"/>
        <a:stretch>
          <a:fillRect/>
        </a:stretch>
      </xdr:blipFill>
      <xdr:spPr>
        <a:xfrm>
          <a:off x="314325" y="523875"/>
          <a:ext cx="3162300" cy="457200"/>
        </a:xfrm>
        <a:prstGeom prst="rect">
          <a:avLst/>
        </a:prstGeom>
        <a:noFill/>
        <a:ln w="9525" cmpd="sng">
          <a:noFill/>
        </a:ln>
      </xdr:spPr>
    </xdr:pic>
    <xdr:clientData/>
  </xdr:twoCellAnchor>
  <xdr:twoCellAnchor editAs="oneCell">
    <xdr:from>
      <xdr:col>6</xdr:col>
      <xdr:colOff>1457325</xdr:colOff>
      <xdr:row>1</xdr:row>
      <xdr:rowOff>104775</xdr:rowOff>
    </xdr:from>
    <xdr:to>
      <xdr:col>6</xdr:col>
      <xdr:colOff>3638550</xdr:colOff>
      <xdr:row>4</xdr:row>
      <xdr:rowOff>19050</xdr:rowOff>
    </xdr:to>
    <xdr:pic>
      <xdr:nvPicPr>
        <xdr:cNvPr id="2" name="Picture 5"/>
        <xdr:cNvPicPr preferRelativeResize="1">
          <a:picLocks noChangeAspect="1"/>
        </xdr:cNvPicPr>
      </xdr:nvPicPr>
      <xdr:blipFill>
        <a:blip r:embed="rId2"/>
        <a:stretch>
          <a:fillRect/>
        </a:stretch>
      </xdr:blipFill>
      <xdr:spPr>
        <a:xfrm>
          <a:off x="4219575" y="428625"/>
          <a:ext cx="21812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6</xdr:row>
      <xdr:rowOff>9525</xdr:rowOff>
    </xdr:from>
    <xdr:to>
      <xdr:col>7</xdr:col>
      <xdr:colOff>438150</xdr:colOff>
      <xdr:row>28</xdr:row>
      <xdr:rowOff>190500</xdr:rowOff>
    </xdr:to>
    <xdr:graphicFrame>
      <xdr:nvGraphicFramePr>
        <xdr:cNvPr id="1" name="Chart 2"/>
        <xdr:cNvGraphicFramePr/>
      </xdr:nvGraphicFramePr>
      <xdr:xfrm>
        <a:off x="5734050" y="1162050"/>
        <a:ext cx="4514850" cy="37719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36</xdr:row>
      <xdr:rowOff>38100</xdr:rowOff>
    </xdr:from>
    <xdr:to>
      <xdr:col>3</xdr:col>
      <xdr:colOff>3324225</xdr:colOff>
      <xdr:row>55</xdr:row>
      <xdr:rowOff>85725</xdr:rowOff>
    </xdr:to>
    <xdr:graphicFrame>
      <xdr:nvGraphicFramePr>
        <xdr:cNvPr id="1" name="Chart 3"/>
        <xdr:cNvGraphicFramePr/>
      </xdr:nvGraphicFramePr>
      <xdr:xfrm>
        <a:off x="2981325" y="6153150"/>
        <a:ext cx="3295650" cy="312420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57150</xdr:colOff>
      <xdr:row>36</xdr:row>
      <xdr:rowOff>38100</xdr:rowOff>
    </xdr:from>
    <xdr:to>
      <xdr:col>4</xdr:col>
      <xdr:colOff>3352800</xdr:colOff>
      <xdr:row>55</xdr:row>
      <xdr:rowOff>85725</xdr:rowOff>
    </xdr:to>
    <xdr:graphicFrame>
      <xdr:nvGraphicFramePr>
        <xdr:cNvPr id="2" name="Chart 2"/>
        <xdr:cNvGraphicFramePr/>
      </xdr:nvGraphicFramePr>
      <xdr:xfrm>
        <a:off x="6391275" y="6153150"/>
        <a:ext cx="3295650" cy="3124200"/>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47625</xdr:colOff>
      <xdr:row>36</xdr:row>
      <xdr:rowOff>47625</xdr:rowOff>
    </xdr:from>
    <xdr:to>
      <xdr:col>5</xdr:col>
      <xdr:colOff>3333750</xdr:colOff>
      <xdr:row>55</xdr:row>
      <xdr:rowOff>95250</xdr:rowOff>
    </xdr:to>
    <xdr:graphicFrame>
      <xdr:nvGraphicFramePr>
        <xdr:cNvPr id="3" name="Chart 4"/>
        <xdr:cNvGraphicFramePr/>
      </xdr:nvGraphicFramePr>
      <xdr:xfrm>
        <a:off x="9763125" y="6162675"/>
        <a:ext cx="3286125" cy="312420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57150</xdr:colOff>
      <xdr:row>36</xdr:row>
      <xdr:rowOff>47625</xdr:rowOff>
    </xdr:from>
    <xdr:to>
      <xdr:col>6</xdr:col>
      <xdr:colOff>3352800</xdr:colOff>
      <xdr:row>55</xdr:row>
      <xdr:rowOff>95250</xdr:rowOff>
    </xdr:to>
    <xdr:graphicFrame>
      <xdr:nvGraphicFramePr>
        <xdr:cNvPr id="4" name="Chart 5"/>
        <xdr:cNvGraphicFramePr/>
      </xdr:nvGraphicFramePr>
      <xdr:xfrm>
        <a:off x="13154025" y="6162675"/>
        <a:ext cx="3295650" cy="312420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47625</xdr:colOff>
      <xdr:row>36</xdr:row>
      <xdr:rowOff>47625</xdr:rowOff>
    </xdr:from>
    <xdr:to>
      <xdr:col>7</xdr:col>
      <xdr:colOff>3333750</xdr:colOff>
      <xdr:row>55</xdr:row>
      <xdr:rowOff>95250</xdr:rowOff>
    </xdr:to>
    <xdr:graphicFrame>
      <xdr:nvGraphicFramePr>
        <xdr:cNvPr id="5" name="Chart 6"/>
        <xdr:cNvGraphicFramePr/>
      </xdr:nvGraphicFramePr>
      <xdr:xfrm>
        <a:off x="16525875" y="6162675"/>
        <a:ext cx="3286125" cy="3124200"/>
      </xdr:xfrm>
      <a:graphic>
        <a:graphicData uri="http://schemas.openxmlformats.org/drawingml/2006/chart">
          <c:chart xmlns:c="http://schemas.openxmlformats.org/drawingml/2006/chart" r:id="rId5"/>
        </a:graphicData>
      </a:graphic>
    </xdr:graphicFrame>
    <xdr:clientData fLocksWithSheet="0"/>
  </xdr:twoCellAnchor>
  <xdr:twoCellAnchor>
    <xdr:from>
      <xdr:col>8</xdr:col>
      <xdr:colOff>47625</xdr:colOff>
      <xdr:row>36</xdr:row>
      <xdr:rowOff>47625</xdr:rowOff>
    </xdr:from>
    <xdr:to>
      <xdr:col>8</xdr:col>
      <xdr:colOff>3333750</xdr:colOff>
      <xdr:row>55</xdr:row>
      <xdr:rowOff>95250</xdr:rowOff>
    </xdr:to>
    <xdr:graphicFrame>
      <xdr:nvGraphicFramePr>
        <xdr:cNvPr id="6" name="Chart 7"/>
        <xdr:cNvGraphicFramePr/>
      </xdr:nvGraphicFramePr>
      <xdr:xfrm>
        <a:off x="19907250" y="6162675"/>
        <a:ext cx="3286125" cy="3124200"/>
      </xdr:xfrm>
      <a:graphic>
        <a:graphicData uri="http://schemas.openxmlformats.org/drawingml/2006/chart">
          <c:chart xmlns:c="http://schemas.openxmlformats.org/drawingml/2006/chart" r:id="rId6"/>
        </a:graphicData>
      </a:graphic>
    </xdr:graphicFrame>
    <xdr:clientData fLocksWithSheet="0"/>
  </xdr:twoCellAnchor>
  <xdr:twoCellAnchor>
    <xdr:from>
      <xdr:col>9</xdr:col>
      <xdr:colOff>47625</xdr:colOff>
      <xdr:row>36</xdr:row>
      <xdr:rowOff>47625</xdr:rowOff>
    </xdr:from>
    <xdr:to>
      <xdr:col>9</xdr:col>
      <xdr:colOff>3333750</xdr:colOff>
      <xdr:row>55</xdr:row>
      <xdr:rowOff>95250</xdr:rowOff>
    </xdr:to>
    <xdr:graphicFrame>
      <xdr:nvGraphicFramePr>
        <xdr:cNvPr id="7" name="Chart 8"/>
        <xdr:cNvGraphicFramePr/>
      </xdr:nvGraphicFramePr>
      <xdr:xfrm>
        <a:off x="23288625" y="6162675"/>
        <a:ext cx="3286125" cy="3124200"/>
      </xdr:xfrm>
      <a:graphic>
        <a:graphicData uri="http://schemas.openxmlformats.org/drawingml/2006/chart">
          <c:chart xmlns:c="http://schemas.openxmlformats.org/drawingml/2006/chart" r:id="rId7"/>
        </a:graphicData>
      </a:graphic>
    </xdr:graphicFrame>
    <xdr:clientData fLocksWithSheet="0"/>
  </xdr:twoCellAnchor>
  <xdr:twoCellAnchor>
    <xdr:from>
      <xdr:col>10</xdr:col>
      <xdr:colOff>47625</xdr:colOff>
      <xdr:row>36</xdr:row>
      <xdr:rowOff>47625</xdr:rowOff>
    </xdr:from>
    <xdr:to>
      <xdr:col>10</xdr:col>
      <xdr:colOff>3333750</xdr:colOff>
      <xdr:row>55</xdr:row>
      <xdr:rowOff>95250</xdr:rowOff>
    </xdr:to>
    <xdr:graphicFrame>
      <xdr:nvGraphicFramePr>
        <xdr:cNvPr id="8" name="Chart 9"/>
        <xdr:cNvGraphicFramePr/>
      </xdr:nvGraphicFramePr>
      <xdr:xfrm>
        <a:off x="26670000" y="6162675"/>
        <a:ext cx="3286125" cy="3124200"/>
      </xdr:xfrm>
      <a:graphic>
        <a:graphicData uri="http://schemas.openxmlformats.org/drawingml/2006/chart">
          <c:chart xmlns:c="http://schemas.openxmlformats.org/drawingml/2006/chart" r:id="rId8"/>
        </a:graphicData>
      </a:graphic>
    </xdr:graphicFrame>
    <xdr:clientData fLocksWithSheet="0"/>
  </xdr:twoCellAnchor>
  <xdr:twoCellAnchor>
    <xdr:from>
      <xdr:col>11</xdr:col>
      <xdr:colOff>57150</xdr:colOff>
      <xdr:row>36</xdr:row>
      <xdr:rowOff>47625</xdr:rowOff>
    </xdr:from>
    <xdr:to>
      <xdr:col>11</xdr:col>
      <xdr:colOff>3352800</xdr:colOff>
      <xdr:row>55</xdr:row>
      <xdr:rowOff>95250</xdr:rowOff>
    </xdr:to>
    <xdr:graphicFrame>
      <xdr:nvGraphicFramePr>
        <xdr:cNvPr id="9" name="Chart 10"/>
        <xdr:cNvGraphicFramePr/>
      </xdr:nvGraphicFramePr>
      <xdr:xfrm>
        <a:off x="30060900" y="6162675"/>
        <a:ext cx="3295650" cy="3124200"/>
      </xdr:xfrm>
      <a:graphic>
        <a:graphicData uri="http://schemas.openxmlformats.org/drawingml/2006/chart">
          <c:chart xmlns:c="http://schemas.openxmlformats.org/drawingml/2006/chart" r:id="rId9"/>
        </a:graphicData>
      </a:graphic>
    </xdr:graphicFrame>
    <xdr:clientData fLocksWithSheet="0"/>
  </xdr:twoCellAnchor>
  <xdr:twoCellAnchor>
    <xdr:from>
      <xdr:col>12</xdr:col>
      <xdr:colOff>47625</xdr:colOff>
      <xdr:row>36</xdr:row>
      <xdr:rowOff>47625</xdr:rowOff>
    </xdr:from>
    <xdr:to>
      <xdr:col>12</xdr:col>
      <xdr:colOff>3333750</xdr:colOff>
      <xdr:row>55</xdr:row>
      <xdr:rowOff>95250</xdr:rowOff>
    </xdr:to>
    <xdr:graphicFrame>
      <xdr:nvGraphicFramePr>
        <xdr:cNvPr id="10" name="Chart 11"/>
        <xdr:cNvGraphicFramePr/>
      </xdr:nvGraphicFramePr>
      <xdr:xfrm>
        <a:off x="33432750" y="6162675"/>
        <a:ext cx="3286125" cy="3124200"/>
      </xdr:xfrm>
      <a:graphic>
        <a:graphicData uri="http://schemas.openxmlformats.org/drawingml/2006/chart">
          <c:chart xmlns:c="http://schemas.openxmlformats.org/drawingml/2006/chart" r:id="rId10"/>
        </a:graphicData>
      </a:graphic>
    </xdr:graphicFrame>
    <xdr:clientData fLocksWithSheet="0"/>
  </xdr:twoCellAnchor>
  <xdr:twoCellAnchor>
    <xdr:from>
      <xdr:col>3</xdr:col>
      <xdr:colOff>28575</xdr:colOff>
      <xdr:row>60</xdr:row>
      <xdr:rowOff>9525</xdr:rowOff>
    </xdr:from>
    <xdr:to>
      <xdr:col>6</xdr:col>
      <xdr:colOff>66675</xdr:colOff>
      <xdr:row>91</xdr:row>
      <xdr:rowOff>104775</xdr:rowOff>
    </xdr:to>
    <xdr:graphicFrame>
      <xdr:nvGraphicFramePr>
        <xdr:cNvPr id="11" name="Chart 13"/>
        <xdr:cNvGraphicFramePr/>
      </xdr:nvGraphicFramePr>
      <xdr:xfrm>
        <a:off x="2981325" y="10010775"/>
        <a:ext cx="10182225" cy="5114925"/>
      </xdr:xfrm>
      <a:graphic>
        <a:graphicData uri="http://schemas.openxmlformats.org/drawingml/2006/chart">
          <c:chart xmlns:c="http://schemas.openxmlformats.org/drawingml/2006/chart" r:id="rId11"/>
        </a:graphicData>
      </a:graphic>
    </xdr:graphicFrame>
    <xdr:clientData fLocksWithSheet="0"/>
  </xdr:twoCellAnchor>
  <xdr:twoCellAnchor>
    <xdr:from>
      <xdr:col>6</xdr:col>
      <xdr:colOff>495300</xdr:colOff>
      <xdr:row>60</xdr:row>
      <xdr:rowOff>19050</xdr:rowOff>
    </xdr:from>
    <xdr:to>
      <xdr:col>9</xdr:col>
      <xdr:colOff>428625</xdr:colOff>
      <xdr:row>91</xdr:row>
      <xdr:rowOff>104775</xdr:rowOff>
    </xdr:to>
    <xdr:graphicFrame>
      <xdr:nvGraphicFramePr>
        <xdr:cNvPr id="12" name="Chart 12"/>
        <xdr:cNvGraphicFramePr/>
      </xdr:nvGraphicFramePr>
      <xdr:xfrm>
        <a:off x="13592175" y="10020300"/>
        <a:ext cx="10077450" cy="51054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Treasury Corporation">
      <a:dk1>
        <a:sysClr val="windowText" lastClr="000000"/>
      </a:dk1>
      <a:lt1>
        <a:sysClr val="window" lastClr="FFFFFF"/>
      </a:lt1>
      <a:dk2>
        <a:srgbClr val="003B65"/>
      </a:dk2>
      <a:lt2>
        <a:srgbClr val="B7B8B9"/>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C10:G29"/>
  <sheetViews>
    <sheetView showGridLines="0" zoomScalePageLayoutView="0" workbookViewId="0" topLeftCell="A1">
      <selection activeCell="A1" sqref="A1"/>
    </sheetView>
  </sheetViews>
  <sheetFormatPr defaultColWidth="0" defaultRowHeight="12.75" zeroHeight="1"/>
  <cols>
    <col min="1" max="1" width="3.28125" style="1" customWidth="1"/>
    <col min="2" max="2" width="1.57421875" style="1" customWidth="1"/>
    <col min="3" max="6" width="9.140625" style="1" customWidth="1"/>
    <col min="7" max="7" width="54.57421875" style="1" customWidth="1"/>
    <col min="8" max="8" width="4.7109375" style="1" customWidth="1"/>
    <col min="9" max="16384" width="9.140625" style="1" hidden="1" customWidth="1"/>
  </cols>
  <sheetData>
    <row r="1" ht="25.5" customHeight="1"/>
    <row r="2" ht="14.25"/>
    <row r="3" ht="14.25"/>
    <row r="4" ht="14.25"/>
    <row r="5" ht="14.25"/>
    <row r="6" ht="14.25"/>
    <row r="7" ht="14.25"/>
    <row r="8" ht="14.25"/>
    <row r="9" ht="14.25"/>
    <row r="10" spans="3:7" ht="32.25" customHeight="1">
      <c r="C10" s="39" t="s">
        <v>77</v>
      </c>
      <c r="D10" s="40"/>
      <c r="E10" s="40"/>
      <c r="F10" s="40"/>
      <c r="G10" s="40"/>
    </row>
    <row r="11" ht="13.5" customHeight="1">
      <c r="C11" s="2"/>
    </row>
    <row r="12" ht="14.25"/>
    <row r="13" ht="23.25" customHeight="1">
      <c r="C13" s="33" t="str">
        <f>Name_Model</f>
        <v>Financial Health Indicator Calculator</v>
      </c>
    </row>
    <row r="14" ht="12.75" customHeight="1"/>
    <row r="15" ht="14.25">
      <c r="C15" s="32" t="s">
        <v>4</v>
      </c>
    </row>
    <row r="16" ht="14.25"/>
    <row r="17" ht="14.25"/>
    <row r="18" ht="25.5">
      <c r="C18" s="34" t="s">
        <v>93</v>
      </c>
    </row>
    <row r="19" ht="14.25"/>
    <row r="20" ht="14.25"/>
    <row r="21" ht="14.25"/>
    <row r="22" ht="16.5">
      <c r="C22" s="14" t="s">
        <v>0</v>
      </c>
    </row>
    <row r="23" spans="3:7" ht="63.75" customHeight="1">
      <c r="C23" s="59" t="s">
        <v>61</v>
      </c>
      <c r="D23" s="60"/>
      <c r="E23" s="60"/>
      <c r="F23" s="60"/>
      <c r="G23" s="61"/>
    </row>
    <row r="24" ht="15.75" customHeight="1"/>
    <row r="25" ht="18.75" customHeight="1">
      <c r="C25" s="14" t="s">
        <v>1</v>
      </c>
    </row>
    <row r="26" spans="3:7" ht="25.5" customHeight="1">
      <c r="C26" s="62" t="s">
        <v>63</v>
      </c>
      <c r="D26" s="63"/>
      <c r="E26" s="63"/>
      <c r="F26" s="63"/>
      <c r="G26" s="64"/>
    </row>
    <row r="27" spans="3:7" ht="14.25">
      <c r="C27" s="65"/>
      <c r="D27" s="66"/>
      <c r="E27" s="66"/>
      <c r="F27" s="66"/>
      <c r="G27" s="67"/>
    </row>
    <row r="28" spans="3:7" ht="14.25">
      <c r="C28" s="65"/>
      <c r="D28" s="66"/>
      <c r="E28" s="66"/>
      <c r="F28" s="66"/>
      <c r="G28" s="67"/>
    </row>
    <row r="29" spans="3:7" ht="14.25">
      <c r="C29" s="68"/>
      <c r="D29" s="69"/>
      <c r="E29" s="69"/>
      <c r="F29" s="69"/>
      <c r="G29" s="70"/>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assword="9022" sheet="1" objects="1" scenarios="1"/>
  <mergeCells count="2">
    <mergeCell ref="C23:G23"/>
    <mergeCell ref="C26:G29"/>
  </mergeCells>
  <printOptions horizontalCentered="1"/>
  <pageMargins left="0.3937007874015748" right="0.3937007874015748" top="0.3937007874015748" bottom="0.3937007874015748" header="0.31496062992125984" footer="0.31496062992125984"/>
  <pageSetup fitToWidth="2" fitToHeight="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tabColor theme="0" tint="-0.1499900072813034"/>
  </sheetPr>
  <dimension ref="A1:C42"/>
  <sheetViews>
    <sheetView zoomScale="70" zoomScaleNormal="70" zoomScalePageLayoutView="0" workbookViewId="0" topLeftCell="A1">
      <selection activeCell="A6" sqref="A6"/>
    </sheetView>
  </sheetViews>
  <sheetFormatPr defaultColWidth="0" defaultRowHeight="12.75" zeroHeight="1"/>
  <cols>
    <col min="1" max="1" width="2.7109375" style="48" customWidth="1"/>
    <col min="2" max="21" width="9.140625" style="48" customWidth="1"/>
    <col min="22" max="16384" width="0" style="48" hidden="1" customWidth="1"/>
  </cols>
  <sheetData>
    <row r="1" s="11" customFormat="1" ht="20.25">
      <c r="A1" s="11" t="s">
        <v>98</v>
      </c>
    </row>
    <row r="2" s="12" customFormat="1" ht="15.75">
      <c r="A2" s="12" t="str">
        <f>Name_Model</f>
        <v>Financial Health Indicator Calculator</v>
      </c>
    </row>
    <row r="3" s="13" customFormat="1" ht="14.25"/>
    <row r="4" ht="12.75"/>
    <row r="5" s="12" customFormat="1" ht="15.75">
      <c r="B5" s="12" t="s">
        <v>100</v>
      </c>
    </row>
    <row r="6" ht="12.75"/>
    <row r="7" ht="12.75">
      <c r="B7" s="48" t="s">
        <v>116</v>
      </c>
    </row>
    <row r="8" ht="12.75">
      <c r="B8" s="48" t="s">
        <v>117</v>
      </c>
    </row>
    <row r="9" ht="12.75">
      <c r="B9" s="48" t="s">
        <v>113</v>
      </c>
    </row>
    <row r="10" ht="12.75">
      <c r="B10" s="48" t="s">
        <v>115</v>
      </c>
    </row>
    <row r="11" ht="12.75"/>
    <row r="12" ht="12.75"/>
    <row r="13" s="12" customFormat="1" ht="15.75">
      <c r="B13" s="12" t="s">
        <v>102</v>
      </c>
    </row>
    <row r="14" ht="12.75"/>
    <row r="15" ht="16.5">
      <c r="B15" s="54" t="s">
        <v>103</v>
      </c>
    </row>
    <row r="16" ht="12.75">
      <c r="B16" s="57" t="s">
        <v>107</v>
      </c>
    </row>
    <row r="17" ht="12.75"/>
    <row r="18" ht="16.5">
      <c r="B18" s="54" t="s">
        <v>110</v>
      </c>
    </row>
    <row r="19" ht="12.75">
      <c r="B19" s="48" t="s">
        <v>111</v>
      </c>
    </row>
    <row r="20" ht="12.75"/>
    <row r="21" ht="16.5">
      <c r="B21" s="54" t="s">
        <v>104</v>
      </c>
    </row>
    <row r="22" ht="12.75">
      <c r="B22" s="58" t="s">
        <v>105</v>
      </c>
    </row>
    <row r="23" ht="12.75">
      <c r="B23" s="48" t="s">
        <v>106</v>
      </c>
    </row>
    <row r="24" spans="2:3" ht="12.75">
      <c r="B24" s="48">
        <v>1</v>
      </c>
      <c r="C24" s="48" t="s">
        <v>79</v>
      </c>
    </row>
    <row r="25" spans="2:3" ht="12.75">
      <c r="B25" s="48">
        <v>2</v>
      </c>
      <c r="C25" s="48" t="s">
        <v>80</v>
      </c>
    </row>
    <row r="26" spans="2:3" ht="12.75">
      <c r="B26" s="48">
        <v>3</v>
      </c>
      <c r="C26" s="48" t="s">
        <v>81</v>
      </c>
    </row>
    <row r="27" spans="2:3" ht="12.75">
      <c r="B27" s="48">
        <v>4</v>
      </c>
      <c r="C27" s="48" t="s">
        <v>82</v>
      </c>
    </row>
    <row r="28" spans="2:3" ht="12.75">
      <c r="B28" s="48">
        <v>5</v>
      </c>
      <c r="C28" s="48" t="s">
        <v>83</v>
      </c>
    </row>
    <row r="29" spans="2:3" ht="12.75">
      <c r="B29" s="48">
        <v>6</v>
      </c>
      <c r="C29" s="48" t="s">
        <v>84</v>
      </c>
    </row>
    <row r="30" spans="2:3" ht="12.75">
      <c r="B30" s="48">
        <v>7</v>
      </c>
      <c r="C30" s="48" t="s">
        <v>85</v>
      </c>
    </row>
    <row r="31" ht="12.75"/>
    <row r="32" ht="12.75">
      <c r="B32" s="58" t="s">
        <v>109</v>
      </c>
    </row>
    <row r="33" ht="12.75"/>
    <row r="34" ht="12.75"/>
    <row r="35" ht="16.5">
      <c r="B35" s="54" t="s">
        <v>103</v>
      </c>
    </row>
    <row r="36" ht="12.75">
      <c r="B36" s="57" t="s">
        <v>108</v>
      </c>
    </row>
    <row r="37" ht="12.75"/>
    <row r="38" ht="16.5">
      <c r="B38" s="54" t="s">
        <v>110</v>
      </c>
    </row>
    <row r="39" ht="12.75">
      <c r="B39" s="48" t="s">
        <v>112</v>
      </c>
    </row>
    <row r="40" ht="12.75"/>
    <row r="41" ht="16.5">
      <c r="B41" s="54" t="s">
        <v>104</v>
      </c>
    </row>
    <row r="42" ht="12.75">
      <c r="B42" s="58" t="s">
        <v>114</v>
      </c>
    </row>
    <row r="43" ht="12.75"/>
    <row r="44" ht="12.75"/>
    <row r="45" ht="12.75"/>
    <row r="46" ht="12.75"/>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password="9022"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tabColor rgb="FFFF9797"/>
  </sheetPr>
  <dimension ref="A1:AN35"/>
  <sheetViews>
    <sheetView tabSelected="1" zoomScale="85" zoomScaleNormal="85" zoomScalePageLayoutView="0" workbookViewId="0" topLeftCell="A1">
      <selection activeCell="E5" sqref="E5"/>
    </sheetView>
  </sheetViews>
  <sheetFormatPr defaultColWidth="0" defaultRowHeight="12.75" zeroHeight="1"/>
  <cols>
    <col min="1" max="2" width="2.140625" style="0" customWidth="1"/>
    <col min="3" max="3" width="40.00390625" style="0" customWidth="1"/>
    <col min="4" max="7" width="25.7109375" style="0" customWidth="1"/>
    <col min="8" max="8" width="15.7109375" style="0" customWidth="1"/>
    <col min="9" max="9" width="10.7109375" style="0" customWidth="1"/>
    <col min="10" max="39" width="10.7109375" style="0" hidden="1" customWidth="1"/>
    <col min="40" max="40" width="5.140625" style="0" hidden="1" customWidth="1"/>
    <col min="41" max="16384" width="9.140625" style="0" hidden="1" customWidth="1"/>
  </cols>
  <sheetData>
    <row r="1" spans="1:40" ht="20.25">
      <c r="A1" s="11" t="s">
        <v>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spans="1:9" ht="12.75">
      <c r="A4" s="48"/>
      <c r="B4" s="48"/>
      <c r="C4" s="48"/>
      <c r="D4" s="48"/>
      <c r="E4" s="48"/>
      <c r="F4" s="48"/>
      <c r="G4" s="48"/>
      <c r="H4" s="48"/>
      <c r="I4" s="48"/>
    </row>
    <row r="5" spans="1:9" s="43" customFormat="1" ht="15">
      <c r="A5" s="48"/>
      <c r="B5" s="48"/>
      <c r="C5" s="55" t="s">
        <v>87</v>
      </c>
      <c r="D5" s="48"/>
      <c r="E5" s="48"/>
      <c r="F5" s="48"/>
      <c r="G5" s="48"/>
      <c r="H5" s="48"/>
      <c r="I5" s="48"/>
    </row>
    <row r="6" spans="1:9" s="43" customFormat="1" ht="12.75">
      <c r="A6" s="48"/>
      <c r="B6" s="48"/>
      <c r="C6" s="48"/>
      <c r="D6" s="48"/>
      <c r="E6" s="48"/>
      <c r="F6" s="48"/>
      <c r="G6" s="48"/>
      <c r="H6" s="48"/>
      <c r="I6" s="48"/>
    </row>
    <row r="7" spans="1:9" ht="12.75">
      <c r="A7" s="48"/>
      <c r="B7" s="48"/>
      <c r="C7" s="49" t="s">
        <v>89</v>
      </c>
      <c r="D7" s="49" t="s">
        <v>92</v>
      </c>
      <c r="E7" s="48"/>
      <c r="F7" s="48"/>
      <c r="G7" s="48"/>
      <c r="H7" s="48"/>
      <c r="I7" s="48"/>
    </row>
    <row r="8" spans="1:9" ht="12.75">
      <c r="A8" s="48"/>
      <c r="B8" s="24">
        <v>1</v>
      </c>
      <c r="C8" s="48" t="str">
        <f>Name!E24</f>
        <v>Current</v>
      </c>
      <c r="D8" s="52">
        <v>1.3</v>
      </c>
      <c r="E8" s="48"/>
      <c r="F8" s="48"/>
      <c r="G8" s="48"/>
      <c r="H8" s="48"/>
      <c r="I8" s="48"/>
    </row>
    <row r="9" spans="1:9" ht="12.75">
      <c r="A9" s="48"/>
      <c r="B9" s="24">
        <v>2</v>
      </c>
      <c r="C9" s="48" t="str">
        <f>Name!E25</f>
        <v>Asset Consumption</v>
      </c>
      <c r="D9" s="52">
        <v>0.7</v>
      </c>
      <c r="E9" s="48"/>
      <c r="F9" s="48"/>
      <c r="G9" s="48"/>
      <c r="H9" s="48"/>
      <c r="I9" s="48"/>
    </row>
    <row r="10" spans="1:9" ht="12.75">
      <c r="A10" s="48"/>
      <c r="B10" s="24">
        <v>3</v>
      </c>
      <c r="C10" s="48" t="str">
        <f>Name!E26</f>
        <v>Asset Renewal</v>
      </c>
      <c r="D10" s="52">
        <v>0.8</v>
      </c>
      <c r="E10" s="48"/>
      <c r="F10" s="48"/>
      <c r="G10" s="48"/>
      <c r="H10" s="48"/>
      <c r="I10" s="48"/>
    </row>
    <row r="11" spans="1:9" ht="12.75">
      <c r="A11" s="48"/>
      <c r="B11" s="24">
        <v>4</v>
      </c>
      <c r="C11" s="48" t="str">
        <f>Name!E27</f>
        <v>Asset Sustainability</v>
      </c>
      <c r="D11" s="52">
        <v>1.5</v>
      </c>
      <c r="E11" s="48"/>
      <c r="F11" s="48"/>
      <c r="G11" s="48"/>
      <c r="H11" s="48"/>
      <c r="I11" s="48"/>
    </row>
    <row r="12" spans="1:9" ht="12.75">
      <c r="A12" s="48"/>
      <c r="B12" s="24">
        <v>5</v>
      </c>
      <c r="C12" s="48" t="str">
        <f>Name!E28</f>
        <v>Debt Service Coverage</v>
      </c>
      <c r="D12" s="52">
        <v>1.5</v>
      </c>
      <c r="E12" s="48"/>
      <c r="F12" s="48"/>
      <c r="G12" s="48"/>
      <c r="H12" s="48"/>
      <c r="I12" s="48"/>
    </row>
    <row r="13" spans="1:9" ht="12.75">
      <c r="A13" s="48"/>
      <c r="B13" s="24">
        <v>6</v>
      </c>
      <c r="C13" s="48" t="str">
        <f>Name!E29</f>
        <v>Operating Surplus</v>
      </c>
      <c r="D13" s="52">
        <v>0.4</v>
      </c>
      <c r="E13" s="48"/>
      <c r="F13" s="48"/>
      <c r="G13" s="48"/>
      <c r="H13" s="48"/>
      <c r="I13" s="48"/>
    </row>
    <row r="14" spans="1:9" ht="12.75">
      <c r="A14" s="48"/>
      <c r="B14" s="24">
        <v>7</v>
      </c>
      <c r="C14" s="48" t="str">
        <f>Name!E30</f>
        <v>Own Source Revenue</v>
      </c>
      <c r="D14" s="52">
        <v>0.7</v>
      </c>
      <c r="E14" s="48"/>
      <c r="F14" s="48"/>
      <c r="G14" s="48"/>
      <c r="H14" s="48"/>
      <c r="I14" s="48"/>
    </row>
    <row r="15" spans="1:9" ht="12.75">
      <c r="A15" s="48"/>
      <c r="B15" s="48"/>
      <c r="C15" s="48"/>
      <c r="D15" s="48"/>
      <c r="E15" s="48"/>
      <c r="F15" s="48"/>
      <c r="G15" s="48"/>
      <c r="H15" s="48"/>
      <c r="I15" s="48"/>
    </row>
    <row r="16" spans="1:9" ht="12.75">
      <c r="A16" s="48"/>
      <c r="B16" s="48"/>
      <c r="C16" s="48"/>
      <c r="D16" s="48"/>
      <c r="E16" s="48"/>
      <c r="F16" s="48"/>
      <c r="G16" s="48"/>
      <c r="H16" s="48"/>
      <c r="I16" s="48"/>
    </row>
    <row r="17" spans="1:9" ht="15">
      <c r="A17" s="48"/>
      <c r="B17" s="48"/>
      <c r="C17" s="55" t="s">
        <v>88</v>
      </c>
      <c r="D17" s="48"/>
      <c r="E17" s="48"/>
      <c r="F17" s="48"/>
      <c r="G17" s="48"/>
      <c r="H17" s="48"/>
      <c r="I17" s="48"/>
    </row>
    <row r="18" spans="1:9" ht="12.75">
      <c r="A18" s="48"/>
      <c r="B18" s="48"/>
      <c r="C18" s="48"/>
      <c r="D18" s="48"/>
      <c r="E18" s="48"/>
      <c r="F18" s="48"/>
      <c r="G18" s="48"/>
      <c r="H18" s="48"/>
      <c r="I18" s="48"/>
    </row>
    <row r="19" spans="1:9" ht="12.75">
      <c r="A19" s="48"/>
      <c r="C19" s="49" t="s">
        <v>89</v>
      </c>
      <c r="D19" s="49" t="s">
        <v>91</v>
      </c>
      <c r="E19" s="48"/>
      <c r="F19" s="48"/>
      <c r="G19" s="48"/>
      <c r="H19" s="48"/>
      <c r="I19" s="48"/>
    </row>
    <row r="20" spans="1:9" ht="12.75">
      <c r="A20" s="48"/>
      <c r="B20" s="24">
        <v>1</v>
      </c>
      <c r="C20" s="48" t="str">
        <f>Name!E24</f>
        <v>Current</v>
      </c>
      <c r="D20" s="51">
        <f aca="true" t="shared" si="0" ref="D20:D26">FHIStandardisedRatio2016(D8,$B20)</f>
        <v>8.8</v>
      </c>
      <c r="E20" s="48"/>
      <c r="F20" s="48"/>
      <c r="G20" s="48"/>
      <c r="H20" s="48"/>
      <c r="I20" s="48"/>
    </row>
    <row r="21" spans="1:9" ht="12.75">
      <c r="A21" s="48"/>
      <c r="B21" s="24">
        <v>2</v>
      </c>
      <c r="C21" s="48" t="str">
        <f>Name!E25</f>
        <v>Asset Consumption</v>
      </c>
      <c r="D21" s="51">
        <f t="shared" si="0"/>
        <v>9.399999999999999</v>
      </c>
      <c r="E21" s="48"/>
      <c r="F21" s="48"/>
      <c r="G21" s="48"/>
      <c r="H21" s="48"/>
      <c r="I21" s="48"/>
    </row>
    <row r="22" spans="1:9" ht="12.75">
      <c r="A22" s="48"/>
      <c r="B22" s="24">
        <v>3</v>
      </c>
      <c r="C22" s="48" t="str">
        <f>Name!E26</f>
        <v>Asset Renewal</v>
      </c>
      <c r="D22" s="51">
        <f t="shared" si="0"/>
        <v>7.428571428571429</v>
      </c>
      <c r="E22" s="48"/>
      <c r="F22" s="48"/>
      <c r="G22" s="48"/>
      <c r="H22" s="48"/>
      <c r="I22" s="48"/>
    </row>
    <row r="23" spans="1:9" ht="12.75">
      <c r="A23" s="48"/>
      <c r="B23" s="24">
        <v>4</v>
      </c>
      <c r="C23" s="48" t="str">
        <f>Name!E27</f>
        <v>Asset Sustainability</v>
      </c>
      <c r="D23" s="51">
        <f t="shared" si="0"/>
        <v>10</v>
      </c>
      <c r="E23" s="48"/>
      <c r="F23" s="48"/>
      <c r="G23" s="48"/>
      <c r="H23" s="48"/>
      <c r="I23" s="48"/>
    </row>
    <row r="24" spans="1:9" ht="12.75">
      <c r="A24" s="48"/>
      <c r="B24" s="24">
        <v>5</v>
      </c>
      <c r="C24" s="48" t="str">
        <f>Name!E28</f>
        <v>Debt Service Coverage</v>
      </c>
      <c r="D24" s="51">
        <f t="shared" si="0"/>
        <v>3.5</v>
      </c>
      <c r="E24" s="48"/>
      <c r="F24" s="48"/>
      <c r="G24" s="48"/>
      <c r="H24" s="48"/>
      <c r="I24" s="48"/>
    </row>
    <row r="25" spans="1:9" ht="12.75">
      <c r="A25" s="48"/>
      <c r="B25" s="24">
        <v>6</v>
      </c>
      <c r="C25" s="48" t="str">
        <f>Name!E29</f>
        <v>Operating Surplus</v>
      </c>
      <c r="D25" s="51">
        <f t="shared" si="0"/>
        <v>10</v>
      </c>
      <c r="E25" s="48"/>
      <c r="F25" s="48"/>
      <c r="G25" s="48"/>
      <c r="H25" s="48"/>
      <c r="I25" s="48"/>
    </row>
    <row r="26" spans="1:9" ht="12.75">
      <c r="A26" s="48"/>
      <c r="B26" s="24">
        <v>7</v>
      </c>
      <c r="C26" s="48" t="str">
        <f>Name!E30</f>
        <v>Own Source Revenue</v>
      </c>
      <c r="D26" s="51">
        <f t="shared" si="0"/>
        <v>8.799999999999999</v>
      </c>
      <c r="E26" s="48"/>
      <c r="F26" s="48"/>
      <c r="G26" s="48"/>
      <c r="H26" s="48"/>
      <c r="I26" s="48"/>
    </row>
    <row r="27" spans="1:9" ht="12.75">
      <c r="A27" s="48"/>
      <c r="B27" s="48"/>
      <c r="C27" s="48"/>
      <c r="D27" s="48"/>
      <c r="E27" s="48"/>
      <c r="F27" s="48"/>
      <c r="G27" s="48"/>
      <c r="H27" s="48"/>
      <c r="I27" s="48"/>
    </row>
    <row r="28" spans="1:9" ht="12.75">
      <c r="A28" s="48"/>
      <c r="B28" s="48"/>
      <c r="C28" s="48"/>
      <c r="D28" s="48"/>
      <c r="E28" s="48"/>
      <c r="F28" s="48"/>
      <c r="G28" s="48"/>
      <c r="H28" s="48"/>
      <c r="I28" s="48"/>
    </row>
    <row r="29" spans="1:9" ht="16.5">
      <c r="A29" s="48"/>
      <c r="B29" s="48"/>
      <c r="C29" s="54" t="s">
        <v>86</v>
      </c>
      <c r="D29" s="50">
        <f>FHIScore2016(D8,D9,D10,D11,D12,D13,D14)</f>
        <v>80.96557142857144</v>
      </c>
      <c r="E29" s="48"/>
      <c r="F29" s="48"/>
      <c r="G29" s="48"/>
      <c r="H29" s="48"/>
      <c r="I29" s="48"/>
    </row>
    <row r="30" spans="1:9" ht="12.75">
      <c r="A30" s="48"/>
      <c r="B30" s="48"/>
      <c r="C30" s="48"/>
      <c r="D30" s="48"/>
      <c r="E30" s="48"/>
      <c r="F30" s="48"/>
      <c r="G30" s="48"/>
      <c r="H30" s="48"/>
      <c r="I30" s="48"/>
    </row>
    <row r="31" spans="1:9" ht="12.75">
      <c r="A31" s="48"/>
      <c r="B31" s="48"/>
      <c r="C31" s="48"/>
      <c r="D31" s="48"/>
      <c r="E31" s="48"/>
      <c r="F31" s="48"/>
      <c r="G31" s="48"/>
      <c r="H31" s="48"/>
      <c r="I31" s="48"/>
    </row>
    <row r="32" spans="1:9" ht="12.75">
      <c r="A32" s="48"/>
      <c r="B32" s="48"/>
      <c r="C32" s="48"/>
      <c r="D32" s="48"/>
      <c r="E32" s="48"/>
      <c r="F32" s="48"/>
      <c r="G32" s="48"/>
      <c r="H32" s="48"/>
      <c r="I32" s="48"/>
    </row>
    <row r="33" spans="1:9" ht="12.75">
      <c r="A33" s="48"/>
      <c r="B33" s="48"/>
      <c r="C33" s="48"/>
      <c r="D33" s="48"/>
      <c r="E33" s="48"/>
      <c r="F33" s="48"/>
      <c r="G33" s="48"/>
      <c r="H33" s="48"/>
      <c r="I33" s="48"/>
    </row>
    <row r="34" spans="1:9" ht="12.75">
      <c r="A34" s="48"/>
      <c r="B34" s="48"/>
      <c r="C34" s="48"/>
      <c r="D34" s="48"/>
      <c r="E34" s="48"/>
      <c r="F34" s="48"/>
      <c r="G34" s="48"/>
      <c r="H34" s="48"/>
      <c r="I34" s="48"/>
    </row>
    <row r="35" spans="1:9" ht="12.75">
      <c r="A35" s="48"/>
      <c r="B35" s="48"/>
      <c r="C35" s="48"/>
      <c r="D35" s="48"/>
      <c r="E35" s="48"/>
      <c r="F35" s="48"/>
      <c r="G35" s="48"/>
      <c r="H35" s="48"/>
      <c r="I35" s="48"/>
    </row>
  </sheetData>
  <sheetProtection password="9022" sheet="1"/>
  <conditionalFormatting sqref="D29">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rgb="FFFF9797"/>
  </sheetPr>
  <dimension ref="A1:AN34"/>
  <sheetViews>
    <sheetView zoomScale="70" zoomScaleNormal="70" zoomScalePageLayoutView="0" workbookViewId="0" topLeftCell="A1">
      <selection activeCell="C58" sqref="C58"/>
    </sheetView>
  </sheetViews>
  <sheetFormatPr defaultColWidth="0" defaultRowHeight="12.75" zeroHeight="1"/>
  <cols>
    <col min="1" max="2" width="2.140625" style="48" customWidth="1"/>
    <col min="3" max="3" width="40.00390625" style="48" customWidth="1"/>
    <col min="4" max="13" width="50.7109375" style="48" customWidth="1"/>
    <col min="14" max="14" width="10.7109375" style="48" customWidth="1"/>
    <col min="15" max="39" width="10.7109375" style="48" hidden="1" customWidth="1"/>
    <col min="40" max="40" width="5.140625" style="48" hidden="1" customWidth="1"/>
    <col min="41" max="16384" width="9.140625" style="48" hidden="1" customWidth="1"/>
  </cols>
  <sheetData>
    <row r="1" spans="1:40" s="43" customFormat="1" ht="20.25">
      <c r="A1" s="11" t="s">
        <v>56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s="43" customFormat="1"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s="43" customFormat="1"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ht="12.75"/>
    <row r="5" ht="12.75"/>
    <row r="6" spans="3:4" ht="15">
      <c r="C6" s="55" t="s">
        <v>96</v>
      </c>
      <c r="D6" s="56">
        <v>2016</v>
      </c>
    </row>
    <row r="7" ht="12.75"/>
    <row r="8" ht="15">
      <c r="C8" s="55" t="s">
        <v>87</v>
      </c>
    </row>
    <row r="9" ht="12.75"/>
    <row r="10" spans="4:13" ht="12.75">
      <c r="D10" s="49">
        <f>D6</f>
        <v>2016</v>
      </c>
      <c r="E10" s="49">
        <f>D10+1</f>
        <v>2017</v>
      </c>
      <c r="F10" s="49">
        <f aca="true" t="shared" si="0" ref="F10:M10">E10+1</f>
        <v>2018</v>
      </c>
      <c r="G10" s="49">
        <f t="shared" si="0"/>
        <v>2019</v>
      </c>
      <c r="H10" s="49">
        <f t="shared" si="0"/>
        <v>2020</v>
      </c>
      <c r="I10" s="49">
        <f t="shared" si="0"/>
        <v>2021</v>
      </c>
      <c r="J10" s="49">
        <f t="shared" si="0"/>
        <v>2022</v>
      </c>
      <c r="K10" s="49">
        <f t="shared" si="0"/>
        <v>2023</v>
      </c>
      <c r="L10" s="49">
        <f t="shared" si="0"/>
        <v>2024</v>
      </c>
      <c r="M10" s="49">
        <f t="shared" si="0"/>
        <v>2025</v>
      </c>
    </row>
    <row r="11" spans="3:13" ht="12.75">
      <c r="C11" s="49" t="s">
        <v>89</v>
      </c>
      <c r="D11" s="49" t="s">
        <v>92</v>
      </c>
      <c r="E11" s="49" t="s">
        <v>92</v>
      </c>
      <c r="F11" s="49" t="s">
        <v>92</v>
      </c>
      <c r="G11" s="49" t="s">
        <v>92</v>
      </c>
      <c r="H11" s="49" t="s">
        <v>92</v>
      </c>
      <c r="I11" s="49" t="s">
        <v>92</v>
      </c>
      <c r="J11" s="49" t="s">
        <v>92</v>
      </c>
      <c r="K11" s="49" t="s">
        <v>92</v>
      </c>
      <c r="L11" s="49" t="s">
        <v>92</v>
      </c>
      <c r="M11" s="49" t="s">
        <v>92</v>
      </c>
    </row>
    <row r="12" spans="2:13" ht="12.75">
      <c r="B12" s="24">
        <v>1</v>
      </c>
      <c r="C12" s="48" t="str">
        <f>Name!E24</f>
        <v>Current</v>
      </c>
      <c r="D12" s="52">
        <v>1.3</v>
      </c>
      <c r="E12" s="52">
        <v>1.3</v>
      </c>
      <c r="F12" s="52">
        <v>1.36</v>
      </c>
      <c r="G12" s="52">
        <v>1.43</v>
      </c>
      <c r="H12" s="52">
        <v>0.83</v>
      </c>
      <c r="I12" s="52">
        <v>3.049</v>
      </c>
      <c r="J12" s="52">
        <v>1.25</v>
      </c>
      <c r="K12" s="52">
        <v>1.3</v>
      </c>
      <c r="L12" s="52">
        <v>2.5</v>
      </c>
      <c r="M12" s="52">
        <v>1.563</v>
      </c>
    </row>
    <row r="13" spans="2:13" ht="12.75">
      <c r="B13" s="24">
        <v>2</v>
      </c>
      <c r="C13" s="48" t="str">
        <f>Name!E25</f>
        <v>Asset Consumption</v>
      </c>
      <c r="D13" s="52">
        <v>0.7</v>
      </c>
      <c r="E13" s="52">
        <v>0.5</v>
      </c>
      <c r="F13" s="52">
        <v>0.66</v>
      </c>
      <c r="G13" s="52">
        <v>0.71</v>
      </c>
      <c r="H13" s="52">
        <v>0.59</v>
      </c>
      <c r="I13" s="52">
        <v>0.72</v>
      </c>
      <c r="J13" s="52">
        <v>0.88</v>
      </c>
      <c r="K13" s="52">
        <v>0.7</v>
      </c>
      <c r="L13" s="52">
        <v>0.62</v>
      </c>
      <c r="M13" s="52">
        <v>1.9</v>
      </c>
    </row>
    <row r="14" spans="2:13" ht="12.75">
      <c r="B14" s="24">
        <v>3</v>
      </c>
      <c r="C14" s="48" t="str">
        <f>Name!E26</f>
        <v>Asset Renewal</v>
      </c>
      <c r="D14" s="52">
        <v>0.8</v>
      </c>
      <c r="E14" s="52">
        <v>0.8</v>
      </c>
      <c r="F14" s="52">
        <v>1</v>
      </c>
      <c r="G14" s="52">
        <v>0.95</v>
      </c>
      <c r="H14" s="52">
        <v>0.19</v>
      </c>
      <c r="I14" s="52">
        <v>12.7</v>
      </c>
      <c r="J14" s="52">
        <v>2.2</v>
      </c>
      <c r="K14" s="52">
        <v>0.8</v>
      </c>
      <c r="L14" s="52">
        <v>0.41</v>
      </c>
      <c r="M14" s="52">
        <v>0.705</v>
      </c>
    </row>
    <row r="15" spans="2:13" ht="12.75">
      <c r="B15" s="24">
        <v>4</v>
      </c>
      <c r="C15" s="48" t="str">
        <f>Name!E27</f>
        <v>Asset Sustainability</v>
      </c>
      <c r="D15" s="52">
        <v>1.5</v>
      </c>
      <c r="E15" s="52">
        <v>1.5</v>
      </c>
      <c r="F15" s="52">
        <v>1.09</v>
      </c>
      <c r="G15" s="52">
        <v>1.04</v>
      </c>
      <c r="H15" s="52">
        <v>0.81</v>
      </c>
      <c r="I15" s="52">
        <v>0.52</v>
      </c>
      <c r="J15" s="52">
        <v>1.48</v>
      </c>
      <c r="K15" s="52">
        <v>1.5</v>
      </c>
      <c r="L15" s="52">
        <v>1</v>
      </c>
      <c r="M15" s="52">
        <v>2.9</v>
      </c>
    </row>
    <row r="16" spans="2:13" ht="12.75">
      <c r="B16" s="24">
        <v>5</v>
      </c>
      <c r="C16" s="48" t="str">
        <f>Name!E28</f>
        <v>Debt Service Coverage</v>
      </c>
      <c r="D16" s="52">
        <v>1.5</v>
      </c>
      <c r="E16" s="52">
        <v>1.2</v>
      </c>
      <c r="F16" s="52">
        <v>2.37</v>
      </c>
      <c r="G16" s="52">
        <v>4.18</v>
      </c>
      <c r="H16" s="52">
        <v>3.38</v>
      </c>
      <c r="I16" s="52">
        <v>0.87</v>
      </c>
      <c r="J16" s="52">
        <v>11.28</v>
      </c>
      <c r="K16" s="52">
        <v>1.5</v>
      </c>
      <c r="L16" s="52">
        <v>0.13</v>
      </c>
      <c r="M16" s="52">
        <v>5.449</v>
      </c>
    </row>
    <row r="17" spans="2:13" ht="12.75">
      <c r="B17" s="24">
        <v>6</v>
      </c>
      <c r="C17" s="48" t="str">
        <f>Name!E29</f>
        <v>Operating Surplus</v>
      </c>
      <c r="D17" s="52">
        <v>0.4</v>
      </c>
      <c r="E17" s="52">
        <v>0.9</v>
      </c>
      <c r="F17" s="52">
        <v>-0.09</v>
      </c>
      <c r="G17" s="52">
        <v>0.15</v>
      </c>
      <c r="H17" s="52">
        <v>-0.7</v>
      </c>
      <c r="I17" s="52">
        <v>0.4</v>
      </c>
      <c r="J17" s="52">
        <v>0.08</v>
      </c>
      <c r="K17" s="52">
        <v>0.4</v>
      </c>
      <c r="L17" s="52">
        <v>-0.76</v>
      </c>
      <c r="M17" s="52">
        <v>0.013</v>
      </c>
    </row>
    <row r="18" spans="2:13" ht="12.75">
      <c r="B18" s="24">
        <v>7</v>
      </c>
      <c r="C18" s="48" t="str">
        <f>Name!E30</f>
        <v>Own Source Revenue</v>
      </c>
      <c r="D18" s="52">
        <v>0.7</v>
      </c>
      <c r="E18" s="52">
        <v>0.5</v>
      </c>
      <c r="F18" s="52">
        <v>0.84</v>
      </c>
      <c r="G18" s="52">
        <v>0.92</v>
      </c>
      <c r="H18" s="52">
        <v>0.5</v>
      </c>
      <c r="I18" s="52">
        <v>0.7</v>
      </c>
      <c r="J18" s="52">
        <v>0.97</v>
      </c>
      <c r="K18" s="52">
        <v>0.7</v>
      </c>
      <c r="L18" s="52">
        <v>0.45</v>
      </c>
      <c r="M18" s="52">
        <v>0.819</v>
      </c>
    </row>
    <row r="19" ht="12.75"/>
    <row r="20" ht="12.75"/>
    <row r="21" ht="15">
      <c r="C21" s="55" t="s">
        <v>88</v>
      </c>
    </row>
    <row r="22" ht="12.75"/>
    <row r="23" spans="4:13" ht="12.75">
      <c r="D23" s="49">
        <f>D6</f>
        <v>2016</v>
      </c>
      <c r="E23" s="49">
        <f>D23+1</f>
        <v>2017</v>
      </c>
      <c r="F23" s="49">
        <f aca="true" t="shared" si="1" ref="F23:M23">E23+1</f>
        <v>2018</v>
      </c>
      <c r="G23" s="49">
        <f t="shared" si="1"/>
        <v>2019</v>
      </c>
      <c r="H23" s="49">
        <f t="shared" si="1"/>
        <v>2020</v>
      </c>
      <c r="I23" s="49">
        <f t="shared" si="1"/>
        <v>2021</v>
      </c>
      <c r="J23" s="49">
        <f t="shared" si="1"/>
        <v>2022</v>
      </c>
      <c r="K23" s="49">
        <f t="shared" si="1"/>
        <v>2023</v>
      </c>
      <c r="L23" s="49">
        <f t="shared" si="1"/>
        <v>2024</v>
      </c>
      <c r="M23" s="49">
        <f t="shared" si="1"/>
        <v>2025</v>
      </c>
    </row>
    <row r="24" spans="3:13" ht="12.75">
      <c r="C24" s="49" t="s">
        <v>89</v>
      </c>
      <c r="D24" s="49" t="s">
        <v>91</v>
      </c>
      <c r="E24" s="49" t="s">
        <v>91</v>
      </c>
      <c r="F24" s="49" t="s">
        <v>91</v>
      </c>
      <c r="G24" s="49" t="s">
        <v>91</v>
      </c>
      <c r="H24" s="49" t="s">
        <v>91</v>
      </c>
      <c r="I24" s="49" t="s">
        <v>91</v>
      </c>
      <c r="J24" s="49" t="s">
        <v>91</v>
      </c>
      <c r="K24" s="49" t="s">
        <v>91</v>
      </c>
      <c r="L24" s="49" t="s">
        <v>91</v>
      </c>
      <c r="M24" s="49" t="s">
        <v>91</v>
      </c>
    </row>
    <row r="25" spans="2:13" ht="12.75">
      <c r="B25" s="24">
        <v>1</v>
      </c>
      <c r="C25" s="48" t="str">
        <f>Name!E24</f>
        <v>Current</v>
      </c>
      <c r="D25" s="51">
        <f aca="true" t="shared" si="2" ref="D25:M31">FHIStandardisedRatio2016(D12,$B25)</f>
        <v>8.8</v>
      </c>
      <c r="E25" s="51">
        <f t="shared" si="2"/>
        <v>8.8</v>
      </c>
      <c r="F25" s="51">
        <f t="shared" si="2"/>
        <v>9.16</v>
      </c>
      <c r="G25" s="51">
        <f t="shared" si="2"/>
        <v>9.58</v>
      </c>
      <c r="H25" s="51">
        <f t="shared" si="2"/>
        <v>2.239999999999999</v>
      </c>
      <c r="I25" s="51">
        <f t="shared" si="2"/>
        <v>10</v>
      </c>
      <c r="J25" s="51">
        <f t="shared" si="2"/>
        <v>8.5</v>
      </c>
      <c r="K25" s="51">
        <f t="shared" si="2"/>
        <v>8.8</v>
      </c>
      <c r="L25" s="51">
        <f t="shared" si="2"/>
        <v>10</v>
      </c>
      <c r="M25" s="51">
        <f t="shared" si="2"/>
        <v>10</v>
      </c>
    </row>
    <row r="26" spans="2:13" ht="12.75">
      <c r="B26" s="24">
        <v>2</v>
      </c>
      <c r="C26" s="48" t="str">
        <f>Name!E25</f>
        <v>Asset Consumption</v>
      </c>
      <c r="D26" s="51">
        <f aca="true" t="shared" si="3" ref="D26:E31">FHIStandardisedRatio2016(D13,$B26)</f>
        <v>9.399999999999999</v>
      </c>
      <c r="E26" s="51">
        <f t="shared" si="3"/>
        <v>7</v>
      </c>
      <c r="F26" s="51">
        <f t="shared" si="2"/>
        <v>8.92</v>
      </c>
      <c r="G26" s="51">
        <f t="shared" si="2"/>
        <v>9.52</v>
      </c>
      <c r="H26" s="51">
        <f t="shared" si="2"/>
        <v>8.08</v>
      </c>
      <c r="I26" s="51">
        <f t="shared" si="2"/>
        <v>9.64</v>
      </c>
      <c r="J26" s="51">
        <f t="shared" si="2"/>
        <v>10</v>
      </c>
      <c r="K26" s="51">
        <f t="shared" si="2"/>
        <v>9.399999999999999</v>
      </c>
      <c r="L26" s="51">
        <f t="shared" si="2"/>
        <v>8.44</v>
      </c>
      <c r="M26" s="51">
        <f t="shared" si="2"/>
        <v>10</v>
      </c>
    </row>
    <row r="27" spans="2:13" ht="12.75">
      <c r="B27" s="24">
        <v>3</v>
      </c>
      <c r="C27" s="48" t="str">
        <f>Name!E26</f>
        <v>Asset Renewal</v>
      </c>
      <c r="D27" s="51">
        <f t="shared" si="3"/>
        <v>7.428571428571429</v>
      </c>
      <c r="E27" s="51">
        <f t="shared" si="3"/>
        <v>7.428571428571429</v>
      </c>
      <c r="F27" s="51">
        <f t="shared" si="2"/>
        <v>9.142857142857142</v>
      </c>
      <c r="G27" s="51">
        <f t="shared" si="2"/>
        <v>8.714285714285714</v>
      </c>
      <c r="H27" s="51">
        <f t="shared" si="2"/>
        <v>0</v>
      </c>
      <c r="I27" s="51">
        <f t="shared" si="2"/>
        <v>10</v>
      </c>
      <c r="J27" s="51">
        <f t="shared" si="2"/>
        <v>10</v>
      </c>
      <c r="K27" s="51">
        <f t="shared" si="2"/>
        <v>7.428571428571429</v>
      </c>
      <c r="L27" s="51">
        <f t="shared" si="2"/>
        <v>0</v>
      </c>
      <c r="M27" s="51">
        <f t="shared" si="2"/>
        <v>5.739999999999998</v>
      </c>
    </row>
    <row r="28" spans="2:13" ht="12.75">
      <c r="B28" s="24">
        <v>4</v>
      </c>
      <c r="C28" s="48" t="str">
        <f>Name!E27</f>
        <v>Asset Sustainability</v>
      </c>
      <c r="D28" s="51">
        <f t="shared" si="3"/>
        <v>10</v>
      </c>
      <c r="E28" s="51">
        <f t="shared" si="3"/>
        <v>10</v>
      </c>
      <c r="F28" s="51">
        <f t="shared" si="2"/>
        <v>8.9</v>
      </c>
      <c r="G28" s="51">
        <f t="shared" si="2"/>
        <v>8.4</v>
      </c>
      <c r="H28" s="51">
        <f t="shared" si="2"/>
        <v>2.800000000000002</v>
      </c>
      <c r="I28" s="51">
        <f t="shared" si="2"/>
        <v>0</v>
      </c>
      <c r="J28" s="51">
        <f t="shared" si="2"/>
        <v>10</v>
      </c>
      <c r="K28" s="51">
        <f t="shared" si="2"/>
        <v>10</v>
      </c>
      <c r="L28" s="51">
        <f t="shared" si="2"/>
        <v>8</v>
      </c>
      <c r="M28" s="51">
        <f t="shared" si="2"/>
        <v>10</v>
      </c>
    </row>
    <row r="29" spans="2:13" ht="12.75">
      <c r="B29" s="24">
        <v>5</v>
      </c>
      <c r="C29" s="48" t="str">
        <f>Name!E28</f>
        <v>Debt Service Coverage</v>
      </c>
      <c r="D29" s="51">
        <f t="shared" si="3"/>
        <v>3.5</v>
      </c>
      <c r="E29" s="51">
        <f t="shared" si="3"/>
        <v>1.3999999999999997</v>
      </c>
      <c r="F29" s="51">
        <f t="shared" si="2"/>
        <v>7.37</v>
      </c>
      <c r="G29" s="51">
        <f t="shared" si="2"/>
        <v>9.18</v>
      </c>
      <c r="H29" s="51">
        <f t="shared" si="2"/>
        <v>8.379999999999999</v>
      </c>
      <c r="I29" s="51">
        <f t="shared" si="2"/>
        <v>0</v>
      </c>
      <c r="J29" s="51">
        <f t="shared" si="2"/>
        <v>10</v>
      </c>
      <c r="K29" s="51">
        <f t="shared" si="2"/>
        <v>3.5</v>
      </c>
      <c r="L29" s="51">
        <f t="shared" si="2"/>
        <v>0</v>
      </c>
      <c r="M29" s="51">
        <f t="shared" si="2"/>
        <v>10</v>
      </c>
    </row>
    <row r="30" spans="2:13" ht="12.75">
      <c r="B30" s="24">
        <v>6</v>
      </c>
      <c r="C30" s="48" t="str">
        <f>Name!E29</f>
        <v>Operating Surplus</v>
      </c>
      <c r="D30" s="51">
        <f t="shared" si="3"/>
        <v>10</v>
      </c>
      <c r="E30" s="51">
        <f t="shared" si="3"/>
        <v>10</v>
      </c>
      <c r="F30" s="51">
        <f t="shared" si="2"/>
        <v>0</v>
      </c>
      <c r="G30" s="51">
        <f t="shared" si="2"/>
        <v>10</v>
      </c>
      <c r="H30" s="51">
        <f t="shared" si="2"/>
        <v>0</v>
      </c>
      <c r="I30" s="51">
        <f t="shared" si="2"/>
        <v>10</v>
      </c>
      <c r="J30" s="51">
        <f t="shared" si="2"/>
        <v>8.5</v>
      </c>
      <c r="K30" s="51">
        <f t="shared" si="2"/>
        <v>10</v>
      </c>
      <c r="L30" s="51">
        <f t="shared" si="2"/>
        <v>0</v>
      </c>
      <c r="M30" s="51">
        <f t="shared" si="2"/>
        <v>7.064285714285714</v>
      </c>
    </row>
    <row r="31" spans="2:13" ht="12.75">
      <c r="B31" s="24">
        <v>7</v>
      </c>
      <c r="C31" s="48" t="str">
        <f>Name!E30</f>
        <v>Own Source Revenue</v>
      </c>
      <c r="D31" s="51">
        <f t="shared" si="3"/>
        <v>8.799999999999999</v>
      </c>
      <c r="E31" s="51">
        <f t="shared" si="3"/>
        <v>7.6</v>
      </c>
      <c r="F31" s="51">
        <f t="shared" si="2"/>
        <v>9.64</v>
      </c>
      <c r="G31" s="51">
        <f t="shared" si="2"/>
        <v>10</v>
      </c>
      <c r="H31" s="51">
        <f t="shared" si="2"/>
        <v>7.6</v>
      </c>
      <c r="I31" s="51">
        <f t="shared" si="2"/>
        <v>8.799999999999999</v>
      </c>
      <c r="J31" s="51">
        <f t="shared" si="2"/>
        <v>10</v>
      </c>
      <c r="K31" s="51">
        <f t="shared" si="2"/>
        <v>8.799999999999999</v>
      </c>
      <c r="L31" s="51">
        <f t="shared" si="2"/>
        <v>7.3</v>
      </c>
      <c r="M31" s="51">
        <f t="shared" si="2"/>
        <v>9.514</v>
      </c>
    </row>
    <row r="32" ht="12.75"/>
    <row r="33" ht="12.75"/>
    <row r="34" spans="3:13" ht="16.5">
      <c r="C34" s="54" t="s">
        <v>86</v>
      </c>
      <c r="D34" s="53">
        <f>FHIScore2016(D12,D13,D14,D15,D16,D17,D18)</f>
        <v>80.96557142857144</v>
      </c>
      <c r="E34" s="53">
        <f aca="true" t="shared" si="4" ref="E34:M34">FHIScore2016(E12,E13,E14,E15,E16,E17,E18)</f>
        <v>73.58857142857143</v>
      </c>
      <c r="F34" s="53">
        <f t="shared" si="4"/>
        <v>68.68715714285715</v>
      </c>
      <c r="G34" s="53">
        <f t="shared" si="4"/>
        <v>94.78988571428572</v>
      </c>
      <c r="H34" s="53">
        <f t="shared" si="4"/>
        <v>39.4798</v>
      </c>
      <c r="I34" s="53">
        <f t="shared" si="4"/>
        <v>70.2876</v>
      </c>
      <c r="J34" s="53">
        <f t="shared" si="4"/>
        <v>93.14499999999998</v>
      </c>
      <c r="K34" s="53">
        <f t="shared" si="4"/>
        <v>80.96557142857144</v>
      </c>
      <c r="L34" s="53">
        <f t="shared" si="4"/>
        <v>46.61459999999999</v>
      </c>
      <c r="M34" s="53">
        <f t="shared" si="4"/>
        <v>90.37023142857143</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sheetProtection password="9022" sheet="1"/>
  <conditionalFormatting sqref="D34:M34">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3" tint="0.8999900221824646"/>
  </sheetPr>
  <dimension ref="A1:A5"/>
  <sheetViews>
    <sheetView zoomScale="85" zoomScaleNormal="85" zoomScalePageLayoutView="0" workbookViewId="0" topLeftCell="A1">
      <selection activeCell="A1" sqref="A1"/>
    </sheetView>
  </sheetViews>
  <sheetFormatPr defaultColWidth="9.140625" defaultRowHeight="12.75"/>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tabColor theme="3" tint="0.8999900221824646"/>
  </sheetPr>
  <dimension ref="A1:A5"/>
  <sheetViews>
    <sheetView zoomScalePageLayoutView="0" workbookViewId="0" topLeftCell="A1">
      <selection activeCell="A5" sqref="A5"/>
    </sheetView>
  </sheetViews>
  <sheetFormatPr defaultColWidth="9.140625" defaultRowHeight="12.75"/>
  <cols>
    <col min="1" max="16384" width="9.140625" style="43" customWidth="1"/>
  </cols>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tabColor theme="0" tint="-0.1499900072813034"/>
  </sheetPr>
  <dimension ref="A1:H75"/>
  <sheetViews>
    <sheetView showGridLines="0" zoomScale="85" zoomScaleNormal="85" zoomScalePageLayoutView="0" workbookViewId="0" topLeftCell="A1">
      <pane ySplit="2" topLeftCell="A3" activePane="bottomLeft" state="frozen"/>
      <selection pane="topLeft" activeCell="E48" sqref="E48"/>
      <selection pane="bottomLeft" activeCell="A1" sqref="A1"/>
    </sheetView>
  </sheetViews>
  <sheetFormatPr defaultColWidth="0" defaultRowHeight="12.75" zeroHeight="1"/>
  <cols>
    <col min="1" max="2" width="2.140625" style="6" customWidth="1"/>
    <col min="3" max="3" width="29.28125" style="6" customWidth="1"/>
    <col min="4" max="4" width="3.57421875" style="6" customWidth="1"/>
    <col min="5" max="5" width="34.8515625" style="6" customWidth="1"/>
    <col min="6" max="6" width="3.57421875" style="6" customWidth="1"/>
    <col min="7" max="7" width="18.57421875" style="6" customWidth="1"/>
    <col min="8" max="8" width="9.140625" style="6" customWidth="1"/>
    <col min="9" max="9" width="4.7109375" style="0" customWidth="1"/>
    <col min="10" max="16384" width="9.140625" style="0" hidden="1" customWidth="1"/>
  </cols>
  <sheetData>
    <row r="1" spans="1:8" ht="20.25">
      <c r="A1" s="3" t="s">
        <v>5</v>
      </c>
      <c r="B1" s="5"/>
      <c r="C1" s="3"/>
      <c r="D1" s="3"/>
      <c r="E1" s="3"/>
      <c r="F1" s="3"/>
      <c r="G1" s="3"/>
      <c r="H1" s="3"/>
    </row>
    <row r="2" spans="1:8" ht="15.75">
      <c r="A2" s="12" t="str">
        <f>Name_Model</f>
        <v>Financial Health Indicator Calculator</v>
      </c>
      <c r="B2" s="12"/>
      <c r="C2" s="12"/>
      <c r="D2" s="12"/>
      <c r="E2" s="12"/>
      <c r="F2" s="12"/>
      <c r="G2" s="12"/>
      <c r="H2" s="12"/>
    </row>
    <row r="3" ht="12.75"/>
    <row r="4" spans="3:7" ht="24" thickBot="1">
      <c r="C4" s="46" t="s">
        <v>50</v>
      </c>
      <c r="D4" s="46"/>
      <c r="E4" s="46"/>
      <c r="F4" s="46"/>
      <c r="G4" s="46"/>
    </row>
    <row r="5" ht="12.75"/>
    <row r="6" spans="3:7" ht="20.25">
      <c r="C6" s="6" t="s">
        <v>6</v>
      </c>
      <c r="E6" s="11" t="s">
        <v>15</v>
      </c>
      <c r="G6" s="8" t="s">
        <v>12</v>
      </c>
    </row>
    <row r="7" spans="3:7" ht="15.75">
      <c r="C7" s="6" t="s">
        <v>8</v>
      </c>
      <c r="E7" s="12" t="s">
        <v>16</v>
      </c>
      <c r="G7" s="8" t="s">
        <v>13</v>
      </c>
    </row>
    <row r="8" spans="3:7" ht="14.25">
      <c r="C8" s="6" t="s">
        <v>7</v>
      </c>
      <c r="E8" s="13" t="s">
        <v>17</v>
      </c>
      <c r="G8" s="8" t="s">
        <v>14</v>
      </c>
    </row>
    <row r="9" ht="12.75"/>
    <row r="10" spans="3:7" ht="16.5">
      <c r="C10" s="6" t="s">
        <v>9</v>
      </c>
      <c r="E10" s="14" t="s">
        <v>9</v>
      </c>
      <c r="G10" s="8" t="s">
        <v>18</v>
      </c>
    </row>
    <row r="11" spans="3:7" ht="15">
      <c r="C11" s="6" t="s">
        <v>10</v>
      </c>
      <c r="E11" s="15" t="s">
        <v>10</v>
      </c>
      <c r="G11" s="8" t="s">
        <v>21</v>
      </c>
    </row>
    <row r="12" spans="3:7" ht="14.25">
      <c r="C12" s="6" t="s">
        <v>11</v>
      </c>
      <c r="E12" s="17" t="s">
        <v>11</v>
      </c>
      <c r="G12" s="8" t="s">
        <v>22</v>
      </c>
    </row>
    <row r="13" ht="12.75"/>
    <row r="14" spans="3:7" ht="18">
      <c r="C14" s="6" t="s">
        <v>19</v>
      </c>
      <c r="E14" s="16" t="s">
        <v>3</v>
      </c>
      <c r="G14" s="8" t="s">
        <v>30</v>
      </c>
    </row>
    <row r="15" ht="12.75"/>
    <row r="16" spans="3:7" ht="12.75">
      <c r="C16" s="6" t="s">
        <v>20</v>
      </c>
      <c r="E16" s="26" t="s">
        <v>20</v>
      </c>
      <c r="G16" s="8" t="s">
        <v>29</v>
      </c>
    </row>
    <row r="17" ht="12.75"/>
    <row r="18" ht="12.75"/>
    <row r="19" spans="3:7" ht="24" thickBot="1">
      <c r="C19" s="46" t="s">
        <v>23</v>
      </c>
      <c r="D19" s="46"/>
      <c r="E19" s="46"/>
      <c r="F19" s="46"/>
      <c r="G19" s="46"/>
    </row>
    <row r="20" ht="12.75"/>
    <row r="21" spans="3:7" ht="12.75">
      <c r="C21" s="6" t="s">
        <v>2</v>
      </c>
      <c r="E21" s="4">
        <v>100</v>
      </c>
      <c r="G21" s="8" t="s">
        <v>2</v>
      </c>
    </row>
    <row r="22" ht="12.75">
      <c r="G22" s="8"/>
    </row>
    <row r="23" spans="3:7" ht="12.75">
      <c r="C23" s="6" t="s">
        <v>24</v>
      </c>
      <c r="E23" s="28">
        <v>100</v>
      </c>
      <c r="G23" s="8" t="s">
        <v>31</v>
      </c>
    </row>
    <row r="24" ht="12.75">
      <c r="G24" s="8"/>
    </row>
    <row r="25" spans="3:7" ht="12.75">
      <c r="C25" s="6" t="s">
        <v>25</v>
      </c>
      <c r="E25" s="29">
        <v>100</v>
      </c>
      <c r="G25" s="8" t="s">
        <v>32</v>
      </c>
    </row>
    <row r="26" ht="12.75">
      <c r="G26" s="8"/>
    </row>
    <row r="27" spans="3:7" ht="12.75">
      <c r="C27" s="6" t="s">
        <v>35</v>
      </c>
      <c r="E27" s="19" t="s">
        <v>37</v>
      </c>
      <c r="G27" s="8" t="s">
        <v>38</v>
      </c>
    </row>
    <row r="28" ht="12.75">
      <c r="G28" s="8"/>
    </row>
    <row r="29" spans="3:7" ht="12.75">
      <c r="C29" s="6" t="s">
        <v>26</v>
      </c>
      <c r="E29" s="20"/>
      <c r="G29" s="8" t="s">
        <v>33</v>
      </c>
    </row>
    <row r="30" ht="12.75"/>
    <row r="31" spans="3:7" ht="12.75">
      <c r="C31" s="6" t="s">
        <v>36</v>
      </c>
      <c r="E31" s="24">
        <v>100</v>
      </c>
      <c r="G31" s="18" t="s">
        <v>39</v>
      </c>
    </row>
    <row r="32" spans="5:7" ht="12.75">
      <c r="E32"/>
      <c r="G32" s="8"/>
    </row>
    <row r="33" spans="3:7" ht="12.75">
      <c r="C33" s="6" t="s">
        <v>57</v>
      </c>
      <c r="E33" s="36">
        <v>1</v>
      </c>
      <c r="G33" s="8" t="s">
        <v>57</v>
      </c>
    </row>
    <row r="34" spans="5:7" ht="12.75">
      <c r="E34" s="35"/>
      <c r="G34" s="8"/>
    </row>
    <row r="35" spans="3:7" ht="12.75">
      <c r="C35" s="6" t="s">
        <v>27</v>
      </c>
      <c r="D35" s="10"/>
      <c r="E35" s="21" t="s">
        <v>41</v>
      </c>
      <c r="G35" s="8" t="s">
        <v>27</v>
      </c>
    </row>
    <row r="36" ht="12.75">
      <c r="G36" s="8"/>
    </row>
    <row r="37" spans="3:7" ht="12.75">
      <c r="C37" s="6" t="s">
        <v>28</v>
      </c>
      <c r="E37" s="25" t="s">
        <v>40</v>
      </c>
      <c r="G37" s="8" t="s">
        <v>34</v>
      </c>
    </row>
    <row r="38" ht="12.75"/>
    <row r="39" spans="3:7" ht="12.75">
      <c r="C39" s="6" t="s">
        <v>54</v>
      </c>
      <c r="E39" s="22">
        <v>100</v>
      </c>
      <c r="G39" s="8" t="s">
        <v>53</v>
      </c>
    </row>
    <row r="40" ht="12.75"/>
    <row r="41" spans="3:7" ht="12.75">
      <c r="C41" s="6" t="s">
        <v>51</v>
      </c>
      <c r="E41" s="42">
        <v>100</v>
      </c>
      <c r="G41" s="8" t="s">
        <v>52</v>
      </c>
    </row>
    <row r="42" ht="12.75"/>
    <row r="43" spans="3:7" ht="12.75">
      <c r="C43" s="6" t="s">
        <v>42</v>
      </c>
      <c r="E43" s="27">
        <v>100</v>
      </c>
      <c r="G43" s="8" t="s">
        <v>43</v>
      </c>
    </row>
    <row r="44" ht="12.75"/>
    <row r="45" spans="3:7" ht="12.75">
      <c r="C45" s="6" t="s">
        <v>44</v>
      </c>
      <c r="E45" s="30" t="s">
        <v>45</v>
      </c>
      <c r="G45" s="8" t="s">
        <v>44</v>
      </c>
    </row>
    <row r="46" spans="5:7" ht="12.75">
      <c r="E46" s="7"/>
      <c r="G46" s="8"/>
    </row>
    <row r="47" spans="3:7" ht="12.75">
      <c r="C47" s="6" t="s">
        <v>46</v>
      </c>
      <c r="E47" s="31">
        <v>100</v>
      </c>
      <c r="G47" s="8" t="s">
        <v>55</v>
      </c>
    </row>
    <row r="48" ht="12.75">
      <c r="G48" s="8"/>
    </row>
    <row r="49" spans="3:7" ht="13.5" thickBot="1">
      <c r="C49" t="s">
        <v>62</v>
      </c>
      <c r="E49" s="23">
        <v>100</v>
      </c>
      <c r="G49" s="8" t="s">
        <v>47</v>
      </c>
    </row>
    <row r="50" ht="13.5" thickTop="1">
      <c r="G50" s="8"/>
    </row>
    <row r="51" spans="3:7" ht="12.75">
      <c r="C51" s="6" t="s">
        <v>48</v>
      </c>
      <c r="E51" s="41">
        <v>100</v>
      </c>
      <c r="G51" s="8" t="s">
        <v>49</v>
      </c>
    </row>
    <row r="52" ht="12.75"/>
    <row r="53" spans="1:8" ht="12.75">
      <c r="A53"/>
      <c r="B53"/>
      <c r="C53"/>
      <c r="D53"/>
      <c r="E53"/>
      <c r="F53"/>
      <c r="G53"/>
      <c r="H53"/>
    </row>
    <row r="54" spans="1:8" ht="12.75">
      <c r="A54"/>
      <c r="B54"/>
      <c r="C54"/>
      <c r="D54"/>
      <c r="E54"/>
      <c r="F54"/>
      <c r="G54"/>
      <c r="H54"/>
    </row>
    <row r="55" spans="1:8" ht="12.75">
      <c r="A55"/>
      <c r="B55"/>
      <c r="C55"/>
      <c r="D55"/>
      <c r="E55"/>
      <c r="F55"/>
      <c r="G55"/>
      <c r="H55"/>
    </row>
    <row r="56" spans="1:8" ht="12.75" hidden="1">
      <c r="A56"/>
      <c r="B56"/>
      <c r="C56"/>
      <c r="D56"/>
      <c r="E56"/>
      <c r="F56"/>
      <c r="G56"/>
      <c r="H56"/>
    </row>
    <row r="57" spans="1:8" ht="12.75" hidden="1">
      <c r="A57"/>
      <c r="B57"/>
      <c r="C57"/>
      <c r="D57"/>
      <c r="E57"/>
      <c r="F57"/>
      <c r="G57"/>
      <c r="H57"/>
    </row>
    <row r="58" spans="1:8" ht="12.75" hidden="1">
      <c r="A58"/>
      <c r="B58"/>
      <c r="C58"/>
      <c r="D58"/>
      <c r="E58"/>
      <c r="F58"/>
      <c r="G58"/>
      <c r="H58"/>
    </row>
    <row r="59" spans="1:8" ht="12.75" hidden="1">
      <c r="A59"/>
      <c r="B59"/>
      <c r="C59"/>
      <c r="D59"/>
      <c r="E59"/>
      <c r="F59"/>
      <c r="G59"/>
      <c r="H59"/>
    </row>
    <row r="60" spans="1:8" ht="12.75" hidden="1">
      <c r="A60"/>
      <c r="B60"/>
      <c r="C60"/>
      <c r="D60"/>
      <c r="E60"/>
      <c r="F60"/>
      <c r="G60"/>
      <c r="H60"/>
    </row>
    <row r="61" spans="1:8" ht="12.75" hidden="1">
      <c r="A61"/>
      <c r="B61"/>
      <c r="C61"/>
      <c r="D61"/>
      <c r="E61"/>
      <c r="F61"/>
      <c r="G61"/>
      <c r="H61"/>
    </row>
    <row r="62" spans="1:8" ht="12.75" hidden="1">
      <c r="A62"/>
      <c r="B62"/>
      <c r="C62"/>
      <c r="D62"/>
      <c r="E62"/>
      <c r="F62"/>
      <c r="G62"/>
      <c r="H62"/>
    </row>
    <row r="63" spans="1:8" ht="12.75" hidden="1">
      <c r="A63"/>
      <c r="B63"/>
      <c r="C63"/>
      <c r="D63"/>
      <c r="E63"/>
      <c r="F63"/>
      <c r="G63"/>
      <c r="H63"/>
    </row>
    <row r="64" spans="1:8" ht="12.75" hidden="1">
      <c r="A64"/>
      <c r="B64"/>
      <c r="C64"/>
      <c r="D64"/>
      <c r="E64"/>
      <c r="F64"/>
      <c r="G64"/>
      <c r="H64"/>
    </row>
    <row r="65" spans="1:8" ht="12.75" hidden="1">
      <c r="A65"/>
      <c r="B65"/>
      <c r="C65"/>
      <c r="D65"/>
      <c r="E65"/>
      <c r="F65"/>
      <c r="G65"/>
      <c r="H65"/>
    </row>
    <row r="66" spans="1:8" ht="12.75" hidden="1">
      <c r="A66"/>
      <c r="B66"/>
      <c r="C66"/>
      <c r="D66"/>
      <c r="E66"/>
      <c r="F66"/>
      <c r="G66"/>
      <c r="H66"/>
    </row>
    <row r="67" spans="1:8" ht="12.75" hidden="1">
      <c r="A67"/>
      <c r="B67"/>
      <c r="C67"/>
      <c r="D67"/>
      <c r="E67"/>
      <c r="F67"/>
      <c r="G67"/>
      <c r="H67"/>
    </row>
    <row r="68" spans="1:8" ht="12.75" hidden="1">
      <c r="A68"/>
      <c r="B68"/>
      <c r="C68"/>
      <c r="D68"/>
      <c r="E68"/>
      <c r="F68"/>
      <c r="G68"/>
      <c r="H68"/>
    </row>
    <row r="69" spans="1:8" ht="12.75" hidden="1">
      <c r="A69"/>
      <c r="B69"/>
      <c r="C69"/>
      <c r="D69"/>
      <c r="E69"/>
      <c r="F69"/>
      <c r="G69"/>
      <c r="H69"/>
    </row>
    <row r="70" spans="1:8" ht="12.75" hidden="1">
      <c r="A70"/>
      <c r="B70"/>
      <c r="C70"/>
      <c r="D70"/>
      <c r="E70"/>
      <c r="F70"/>
      <c r="G70"/>
      <c r="H70"/>
    </row>
    <row r="71" spans="1:8" ht="12.75" hidden="1">
      <c r="A71"/>
      <c r="B71"/>
      <c r="C71"/>
      <c r="D71"/>
      <c r="E71"/>
      <c r="F71"/>
      <c r="G71"/>
      <c r="H71"/>
    </row>
    <row r="72" spans="1:8" ht="12.75" hidden="1">
      <c r="A72"/>
      <c r="B72"/>
      <c r="C72"/>
      <c r="D72"/>
      <c r="E72"/>
      <c r="F72"/>
      <c r="G72"/>
      <c r="H72"/>
    </row>
    <row r="73" spans="1:8" ht="12.75" hidden="1">
      <c r="A73"/>
      <c r="B73"/>
      <c r="C73"/>
      <c r="D73"/>
      <c r="E73"/>
      <c r="F73"/>
      <c r="G73"/>
      <c r="H73"/>
    </row>
    <row r="74" spans="1:8" ht="12.75" hidden="1">
      <c r="A74"/>
      <c r="B74"/>
      <c r="C74"/>
      <c r="D74"/>
      <c r="E74"/>
      <c r="F74"/>
      <c r="G74"/>
      <c r="H74"/>
    </row>
    <row r="75" spans="1:8" ht="12.75" hidden="1">
      <c r="A75"/>
      <c r="B75"/>
      <c r="C75"/>
      <c r="D75"/>
      <c r="E75"/>
      <c r="F75"/>
      <c r="G75"/>
      <c r="H75"/>
    </row>
  </sheetData>
  <sheetProtection sheet="1" objects="1" scenarios="1"/>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4">
    <tabColor theme="0" tint="-0.1499900072813034"/>
  </sheetPr>
  <dimension ref="A1:H66"/>
  <sheetViews>
    <sheetView showGridLines="0" zoomScale="85" zoomScaleNormal="85" zoomScalePageLayoutView="0" workbookViewId="0" topLeftCell="A1">
      <pane ySplit="2" topLeftCell="A24" activePane="bottomLeft" state="frozen"/>
      <selection pane="topLeft" activeCell="E48" sqref="E48"/>
      <selection pane="bottomLeft" activeCell="D64" sqref="D64"/>
    </sheetView>
  </sheetViews>
  <sheetFormatPr defaultColWidth="0" defaultRowHeight="12.75" zeroHeight="1"/>
  <cols>
    <col min="1" max="2" width="2.140625" style="6" customWidth="1"/>
    <col min="3" max="3" width="31.7109375" style="6" bestFit="1" customWidth="1"/>
    <col min="4" max="4" width="16.421875" style="6" bestFit="1" customWidth="1"/>
    <col min="5" max="5" width="34.8515625" style="6" customWidth="1"/>
    <col min="6" max="6" width="3.57421875" style="6" customWidth="1"/>
    <col min="7" max="7" width="18.57421875" style="6" customWidth="1"/>
    <col min="8" max="8" width="9.140625" style="6" customWidth="1"/>
    <col min="9" max="9" width="4.7109375" style="6" customWidth="1"/>
    <col min="10" max="16384" width="9.140625" style="6" hidden="1" customWidth="1"/>
  </cols>
  <sheetData>
    <row r="1" spans="1:8" ht="20.25">
      <c r="A1" s="3" t="s">
        <v>75</v>
      </c>
      <c r="B1" s="5"/>
      <c r="C1" s="3"/>
      <c r="D1" s="3"/>
      <c r="E1" s="3"/>
      <c r="F1" s="3"/>
      <c r="G1" s="3"/>
      <c r="H1" s="3"/>
    </row>
    <row r="2" spans="1:8" ht="15.75">
      <c r="A2" s="12" t="str">
        <f>Name_Model</f>
        <v>Financial Health Indicator Calculator</v>
      </c>
      <c r="B2" s="12"/>
      <c r="C2" s="12"/>
      <c r="D2" s="12"/>
      <c r="E2" s="12"/>
      <c r="F2" s="12"/>
      <c r="G2" s="12"/>
      <c r="H2" s="12"/>
    </row>
    <row r="3" spans="1:8" ht="12.75">
      <c r="A3" s="43"/>
      <c r="B3" s="43"/>
      <c r="C3" s="43"/>
      <c r="D3" s="43"/>
      <c r="E3" s="43"/>
      <c r="F3" s="43"/>
      <c r="G3" s="43"/>
      <c r="H3" s="43"/>
    </row>
    <row r="4" spans="1:8" ht="12.75">
      <c r="A4" s="43"/>
      <c r="B4" s="43"/>
      <c r="C4" s="43"/>
      <c r="D4" s="43"/>
      <c r="E4" s="43"/>
      <c r="F4" s="43"/>
      <c r="G4" s="43"/>
      <c r="H4" s="43"/>
    </row>
    <row r="5" spans="3:7" ht="16.5" thickBot="1">
      <c r="C5" s="9" t="s">
        <v>65</v>
      </c>
      <c r="D5" s="9" t="s">
        <v>66</v>
      </c>
      <c r="E5" s="9" t="s">
        <v>67</v>
      </c>
      <c r="F5" s="9"/>
      <c r="G5" s="9"/>
    </row>
    <row r="6" spans="1:7" ht="12.75">
      <c r="A6" s="43"/>
      <c r="B6" s="43"/>
      <c r="C6" s="43"/>
      <c r="D6" s="43"/>
      <c r="E6" s="43"/>
      <c r="F6" s="43"/>
      <c r="G6" s="43"/>
    </row>
    <row r="7" spans="1:8" ht="18">
      <c r="A7" s="43"/>
      <c r="B7" s="43"/>
      <c r="C7" s="45" t="s">
        <v>68</v>
      </c>
      <c r="D7" s="43"/>
      <c r="E7" s="43"/>
      <c r="F7" s="43"/>
      <c r="G7" s="43"/>
      <c r="H7" s="43"/>
    </row>
    <row r="8" ht="12.75"/>
    <row r="9" spans="1:8" ht="12.75">
      <c r="A9" s="43"/>
      <c r="B9" s="43"/>
      <c r="C9" s="43" t="s">
        <v>64</v>
      </c>
      <c r="D9" s="44" t="s">
        <v>69</v>
      </c>
      <c r="E9" s="24" t="s">
        <v>78</v>
      </c>
      <c r="F9" s="43"/>
      <c r="G9" s="43"/>
      <c r="H9" s="43"/>
    </row>
    <row r="10" spans="1:8" ht="12.75">
      <c r="A10" s="43"/>
      <c r="B10" s="43"/>
      <c r="C10" s="43"/>
      <c r="D10" s="43"/>
      <c r="E10" s="43"/>
      <c r="F10" s="43"/>
      <c r="G10" s="43"/>
      <c r="H10" s="43"/>
    </row>
    <row r="11" ht="18">
      <c r="C11" s="45" t="s">
        <v>76</v>
      </c>
    </row>
    <row r="12" ht="12.75">
      <c r="C12" s="37"/>
    </row>
    <row r="13" spans="3:7" ht="12.75">
      <c r="C13" s="37" t="s">
        <v>71</v>
      </c>
      <c r="D13" s="44" t="s">
        <v>70</v>
      </c>
      <c r="E13" s="24">
        <v>365</v>
      </c>
      <c r="G13" s="8"/>
    </row>
    <row r="14" spans="3:7" ht="12.75">
      <c r="C14" s="37" t="s">
        <v>74</v>
      </c>
      <c r="D14" s="44" t="s">
        <v>70</v>
      </c>
      <c r="E14" s="24">
        <v>12</v>
      </c>
      <c r="G14" s="8"/>
    </row>
    <row r="15" spans="3:7" ht="12.75">
      <c r="C15" s="37" t="s">
        <v>73</v>
      </c>
      <c r="D15" s="44" t="s">
        <v>70</v>
      </c>
      <c r="E15" s="24">
        <v>4</v>
      </c>
      <c r="G15" s="8"/>
    </row>
    <row r="16" spans="3:7" ht="12.75">
      <c r="C16" s="37" t="s">
        <v>72</v>
      </c>
      <c r="D16" s="44" t="s">
        <v>70</v>
      </c>
      <c r="E16" s="24">
        <v>3</v>
      </c>
      <c r="G16" s="8"/>
    </row>
    <row r="17" spans="3:7" ht="12.75">
      <c r="C17" s="37"/>
      <c r="G17" s="8"/>
    </row>
    <row r="18" spans="3:7" ht="12.75">
      <c r="C18" s="37" t="s">
        <v>60</v>
      </c>
      <c r="D18" s="44" t="s">
        <v>70</v>
      </c>
      <c r="E18" s="38">
        <v>1000</v>
      </c>
      <c r="G18" s="8"/>
    </row>
    <row r="19" spans="3:7" ht="12.75">
      <c r="C19" s="37" t="s">
        <v>59</v>
      </c>
      <c r="D19" s="44" t="s">
        <v>70</v>
      </c>
      <c r="E19" s="38">
        <v>1000000</v>
      </c>
      <c r="G19" s="8"/>
    </row>
    <row r="20" spans="3:7" ht="12.75">
      <c r="C20" s="37" t="s">
        <v>58</v>
      </c>
      <c r="D20" s="44" t="s">
        <v>70</v>
      </c>
      <c r="E20" s="24">
        <v>0.0001</v>
      </c>
      <c r="G20" s="8"/>
    </row>
    <row r="21" ht="12.75"/>
    <row r="22" ht="12.75"/>
    <row r="23" ht="18">
      <c r="C23" s="45" t="s">
        <v>89</v>
      </c>
    </row>
    <row r="24" spans="3:6" ht="15">
      <c r="C24" t="s">
        <v>79</v>
      </c>
      <c r="D24" s="44" t="s">
        <v>69</v>
      </c>
      <c r="E24" s="24" t="s">
        <v>79</v>
      </c>
      <c r="F24" s="47"/>
    </row>
    <row r="25" spans="3:5" ht="12.75">
      <c r="C25" t="s">
        <v>80</v>
      </c>
      <c r="D25" s="44" t="s">
        <v>69</v>
      </c>
      <c r="E25" s="24" t="s">
        <v>80</v>
      </c>
    </row>
    <row r="26" spans="3:5" ht="12.75">
      <c r="C26" t="s">
        <v>81</v>
      </c>
      <c r="D26" s="44" t="s">
        <v>69</v>
      </c>
      <c r="E26" s="24" t="s">
        <v>81</v>
      </c>
    </row>
    <row r="27" spans="3:5" ht="12.75">
      <c r="C27" s="6" t="s">
        <v>82</v>
      </c>
      <c r="D27" s="44" t="s">
        <v>69</v>
      </c>
      <c r="E27" s="24" t="s">
        <v>82</v>
      </c>
    </row>
    <row r="28" spans="3:5" ht="12.75">
      <c r="C28" s="6" t="s">
        <v>83</v>
      </c>
      <c r="D28" s="44" t="s">
        <v>69</v>
      </c>
      <c r="E28" s="24" t="s">
        <v>83</v>
      </c>
    </row>
    <row r="29" spans="3:5" ht="12.75">
      <c r="C29" s="6" t="s">
        <v>84</v>
      </c>
      <c r="D29" s="44" t="s">
        <v>69</v>
      </c>
      <c r="E29" s="24" t="s">
        <v>84</v>
      </c>
    </row>
    <row r="30" spans="3:5" ht="12.75">
      <c r="C30" s="6" t="s">
        <v>85</v>
      </c>
      <c r="D30" s="44" t="s">
        <v>69</v>
      </c>
      <c r="E30" s="24" t="s">
        <v>85</v>
      </c>
    </row>
    <row r="31" ht="12.75"/>
    <row r="32" ht="18">
      <c r="C32" s="45" t="s">
        <v>90</v>
      </c>
    </row>
    <row r="33" spans="3:5" ht="12.75">
      <c r="C33" s="43" t="s">
        <v>79</v>
      </c>
      <c r="D33" s="44" t="s">
        <v>70</v>
      </c>
      <c r="E33" s="24">
        <v>7</v>
      </c>
    </row>
    <row r="34" spans="3:5" ht="12.75">
      <c r="C34" s="43" t="s">
        <v>80</v>
      </c>
      <c r="D34" s="44" t="s">
        <v>70</v>
      </c>
      <c r="E34" s="24">
        <v>7</v>
      </c>
    </row>
    <row r="35" spans="3:5" ht="12.75">
      <c r="C35" s="43" t="s">
        <v>81</v>
      </c>
      <c r="D35" s="44" t="s">
        <v>70</v>
      </c>
      <c r="E35" s="24">
        <v>7</v>
      </c>
    </row>
    <row r="36" spans="3:5" ht="12.75">
      <c r="C36" s="6" t="s">
        <v>82</v>
      </c>
      <c r="D36" s="44" t="s">
        <v>70</v>
      </c>
      <c r="E36" s="24">
        <v>7</v>
      </c>
    </row>
    <row r="37" spans="3:5" ht="12.75">
      <c r="C37" s="6" t="s">
        <v>83</v>
      </c>
      <c r="D37" s="44" t="s">
        <v>70</v>
      </c>
      <c r="E37" s="24">
        <v>7</v>
      </c>
    </row>
    <row r="38" spans="3:5" ht="12.75">
      <c r="C38" s="6" t="s">
        <v>84</v>
      </c>
      <c r="D38" s="44" t="s">
        <v>70</v>
      </c>
      <c r="E38" s="24">
        <v>7</v>
      </c>
    </row>
    <row r="39" spans="3:5" ht="12.75">
      <c r="C39" s="6" t="s">
        <v>85</v>
      </c>
      <c r="D39" s="44" t="s">
        <v>70</v>
      </c>
      <c r="E39" s="24">
        <v>7</v>
      </c>
    </row>
    <row r="40" ht="12.75"/>
    <row r="41" ht="18">
      <c r="C41" s="45" t="s">
        <v>94</v>
      </c>
    </row>
    <row r="42" spans="4:5" ht="12.75">
      <c r="D42" s="44" t="s">
        <v>69</v>
      </c>
      <c r="E42" s="24" t="s">
        <v>95</v>
      </c>
    </row>
    <row r="43" ht="12.75"/>
    <row r="44" spans="4:5" ht="12.75">
      <c r="D44" s="44"/>
      <c r="E44" s="29" t="str">
        <f>Name!$E$42&amp;" "&amp;Forecast!$D$23</f>
        <v>FHI Radar Chart 2016</v>
      </c>
    </row>
    <row r="45" spans="4:5" ht="12.75">
      <c r="D45" s="44"/>
      <c r="E45" s="29" t="str">
        <f>Name!$E$42&amp;" "&amp;Forecast!$E$23</f>
        <v>FHI Radar Chart 2017</v>
      </c>
    </row>
    <row r="46" spans="4:5" ht="12.75">
      <c r="D46" s="44"/>
      <c r="E46" s="29" t="str">
        <f>Name!$E$42&amp;" "&amp;Forecast!$F$23</f>
        <v>FHI Radar Chart 2018</v>
      </c>
    </row>
    <row r="47" spans="4:5" ht="12.75">
      <c r="D47" s="44"/>
      <c r="E47" s="29" t="str">
        <f>Name!$E$42&amp;" "&amp;Forecast!$G$23</f>
        <v>FHI Radar Chart 2019</v>
      </c>
    </row>
    <row r="48" spans="4:5" ht="12.75">
      <c r="D48" s="44"/>
      <c r="E48" s="29" t="str">
        <f>Name!$E$42&amp;" "&amp;Forecast!$H$23</f>
        <v>FHI Radar Chart 2020</v>
      </c>
    </row>
    <row r="49" spans="4:5" ht="12.75">
      <c r="D49" s="44"/>
      <c r="E49" s="29" t="str">
        <f>Name!$E$42&amp;" "&amp;Forecast!$I$23</f>
        <v>FHI Radar Chart 2021</v>
      </c>
    </row>
    <row r="50" spans="4:5" ht="12.75">
      <c r="D50" s="44"/>
      <c r="E50" s="29" t="str">
        <f>Name!$E$42&amp;" "&amp;Forecast!$J$23</f>
        <v>FHI Radar Chart 2022</v>
      </c>
    </row>
    <row r="51" spans="4:5" ht="12.75">
      <c r="D51" s="44"/>
      <c r="E51" s="29" t="str">
        <f>Name!$E$42&amp;" "&amp;Forecast!$K$23</f>
        <v>FHI Radar Chart 2023</v>
      </c>
    </row>
    <row r="52" spans="4:5" ht="12.75">
      <c r="D52" s="44"/>
      <c r="E52" s="29" t="str">
        <f>Name!$E$42&amp;" "&amp;Forecast!$L$23</f>
        <v>FHI Radar Chart 2024</v>
      </c>
    </row>
    <row r="53" spans="4:5" ht="12.75">
      <c r="D53" s="44"/>
      <c r="E53" s="29" t="str">
        <f>Name!$E$42&amp;" "&amp;Forecast!$M$23</f>
        <v>FHI Radar Chart 2025</v>
      </c>
    </row>
    <row r="54" ht="12.75"/>
    <row r="55" ht="12.75"/>
    <row r="56" ht="18">
      <c r="C56" s="45" t="s">
        <v>97</v>
      </c>
    </row>
    <row r="57" spans="3:5" ht="12.75">
      <c r="C57" s="6">
        <f>Forecast!D23</f>
        <v>2016</v>
      </c>
      <c r="E57" s="24">
        <v>70</v>
      </c>
    </row>
    <row r="58" spans="3:5" ht="12.75">
      <c r="C58" s="6">
        <f>Forecast!E23</f>
        <v>2017</v>
      </c>
      <c r="E58" s="24">
        <v>70</v>
      </c>
    </row>
    <row r="59" spans="3:5" ht="12.75">
      <c r="C59" s="6">
        <f>Forecast!F23</f>
        <v>2018</v>
      </c>
      <c r="E59" s="24">
        <v>70</v>
      </c>
    </row>
    <row r="60" spans="3:5" ht="12.75">
      <c r="C60" s="6">
        <f>Forecast!G23</f>
        <v>2019</v>
      </c>
      <c r="E60" s="24">
        <v>70</v>
      </c>
    </row>
    <row r="61" spans="3:5" ht="12.75">
      <c r="C61" s="6">
        <f>Forecast!H23</f>
        <v>2020</v>
      </c>
      <c r="E61" s="24">
        <v>70</v>
      </c>
    </row>
    <row r="62" spans="3:5" ht="12.75">
      <c r="C62" s="6">
        <f>Forecast!I23</f>
        <v>2021</v>
      </c>
      <c r="E62" s="24">
        <v>70</v>
      </c>
    </row>
    <row r="63" spans="3:5" ht="12.75">
      <c r="C63" s="6">
        <f>Forecast!J23</f>
        <v>2022</v>
      </c>
      <c r="E63" s="24">
        <v>70</v>
      </c>
    </row>
    <row r="64" spans="3:5" ht="12.75">
      <c r="C64" s="6">
        <f>Forecast!K23</f>
        <v>2023</v>
      </c>
      <c r="E64" s="24">
        <v>70</v>
      </c>
    </row>
    <row r="65" spans="3:5" ht="12.75">
      <c r="C65" s="6">
        <f>Forecast!L23</f>
        <v>2024</v>
      </c>
      <c r="E65" s="24">
        <v>70</v>
      </c>
    </row>
    <row r="66" spans="3:5" ht="12.75">
      <c r="C66" s="6">
        <f>Forecast!M23</f>
        <v>2025</v>
      </c>
      <c r="E66" s="24">
        <v>70</v>
      </c>
    </row>
    <row r="67" ht="12.75"/>
    <row r="68" ht="12.75"/>
    <row r="69" ht="12.75"/>
    <row r="70" ht="12.75"/>
  </sheetData>
  <sheetProtection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Health Indicator Calculator</dc:title>
  <dc:subject/>
  <dc:creator>Joshua Brousse de Gersigny</dc:creator>
  <cp:keywords/>
  <dc:description/>
  <cp:lastModifiedBy>Ken Parker</cp:lastModifiedBy>
  <dcterms:created xsi:type="dcterms:W3CDTF">2006-09-16T00:00:00Z</dcterms:created>
  <dcterms:modified xsi:type="dcterms:W3CDTF">2016-07-05T04:19:52Z</dcterms:modified>
  <cp:category/>
  <cp:version/>
  <cp:contentType/>
  <cp:contentStatus/>
</cp:coreProperties>
</file>